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М-4" sheetId="2" r:id="rId1"/>
  </sheets>
  <externalReferences>
    <externalReference r:id="rId2"/>
  </externalReferences>
  <definedNames>
    <definedName name="_xlnm.Print_Area" localSheetId="0">'М-4'!$A$1:$K$113</definedName>
    <definedName name="Справочник_работ_и_услуг">OFFSET([1]СпрРабУсл!$A$1:$A$65535,,,COUNTA([1]СпрРабУсл!$A$1:$A$65535))</definedName>
  </definedNames>
  <calcPr calcId="152511" refMode="R1C1"/>
</workbook>
</file>

<file path=xl/calcChain.xml><?xml version="1.0" encoding="utf-8"?>
<calcChain xmlns="http://schemas.openxmlformats.org/spreadsheetml/2006/main">
  <c r="K109" i="2" l="1"/>
  <c r="N50" i="2" l="1"/>
  <c r="N100" i="2"/>
  <c r="E100" i="2" s="1"/>
  <c r="H100" i="2" s="1"/>
  <c r="H74" i="2"/>
  <c r="H50" i="2"/>
  <c r="N49" i="2"/>
  <c r="H49" i="2"/>
  <c r="N43" i="2"/>
  <c r="H43" i="2"/>
  <c r="N65" i="2"/>
  <c r="H65" i="2"/>
  <c r="N64" i="2"/>
  <c r="H64" i="2"/>
  <c r="N63" i="2"/>
  <c r="H63" i="2"/>
  <c r="H118" i="2"/>
  <c r="N108" i="2"/>
  <c r="N107" i="2"/>
  <c r="N106" i="2"/>
  <c r="N105" i="2"/>
  <c r="N104" i="2"/>
  <c r="N103" i="2"/>
  <c r="E103" i="2" s="1"/>
  <c r="N102" i="2"/>
  <c r="E102" i="2" s="1"/>
  <c r="N101" i="2"/>
  <c r="E101" i="2" s="1"/>
  <c r="N99" i="2"/>
  <c r="E99" i="2" s="1"/>
  <c r="N98" i="2"/>
  <c r="E98" i="2" s="1"/>
  <c r="N97" i="2"/>
  <c r="E97" i="2" s="1"/>
  <c r="N96" i="2"/>
  <c r="E96" i="2" s="1"/>
  <c r="N95" i="2"/>
  <c r="E95" i="2" s="1"/>
  <c r="N94" i="2"/>
  <c r="E94" i="2" s="1"/>
  <c r="N93" i="2"/>
  <c r="E93" i="2" s="1"/>
  <c r="N92" i="2"/>
  <c r="E92" i="2" s="1"/>
  <c r="N91" i="2"/>
  <c r="E91" i="2" s="1"/>
  <c r="N90" i="2"/>
  <c r="E90" i="2" s="1"/>
  <c r="N89" i="2"/>
  <c r="E89" i="2" s="1"/>
  <c r="N88" i="2"/>
  <c r="E88" i="2" s="1"/>
  <c r="N87" i="2"/>
  <c r="E87" i="2" s="1"/>
  <c r="N86" i="2"/>
  <c r="E86" i="2" s="1"/>
  <c r="N85" i="2"/>
  <c r="E85" i="2" s="1"/>
  <c r="N84" i="2"/>
  <c r="E84" i="2" s="1"/>
  <c r="N83" i="2"/>
  <c r="E83" i="2" s="1"/>
  <c r="N82" i="2"/>
  <c r="E82" i="2" s="1"/>
  <c r="N81" i="2"/>
  <c r="E81" i="2" s="1"/>
  <c r="N80" i="2"/>
  <c r="N79" i="2"/>
  <c r="N78" i="2"/>
  <c r="N77" i="2"/>
  <c r="N76" i="2"/>
  <c r="N75" i="2"/>
  <c r="N73" i="2"/>
  <c r="N72" i="2"/>
  <c r="N71" i="2"/>
  <c r="N70" i="2"/>
  <c r="N69" i="2"/>
  <c r="E69" i="2" s="1"/>
  <c r="N68" i="2"/>
  <c r="E68" i="2" s="1"/>
  <c r="N67" i="2"/>
  <c r="N66" i="2"/>
  <c r="N62" i="2"/>
  <c r="N61" i="2"/>
  <c r="N60" i="2"/>
  <c r="N59" i="2"/>
  <c r="N58" i="2"/>
  <c r="N57" i="2"/>
  <c r="N56" i="2"/>
  <c r="N55" i="2"/>
  <c r="N54" i="2"/>
  <c r="N53" i="2"/>
  <c r="N52" i="2"/>
  <c r="N51" i="2"/>
  <c r="N48" i="2"/>
  <c r="N47" i="2"/>
  <c r="N46" i="2"/>
  <c r="N45" i="2"/>
  <c r="N44" i="2"/>
  <c r="N42" i="2"/>
  <c r="N41" i="2"/>
  <c r="N40" i="2"/>
  <c r="N39" i="2"/>
  <c r="E39" i="2" s="1"/>
  <c r="N38" i="2"/>
  <c r="N37" i="2"/>
  <c r="N36" i="2"/>
  <c r="E36" i="2" s="1"/>
  <c r="N35" i="2"/>
  <c r="E35" i="2" s="1"/>
  <c r="N34" i="2"/>
  <c r="E34" i="2" s="1"/>
  <c r="N33" i="2"/>
  <c r="N32" i="2"/>
  <c r="N31" i="2"/>
  <c r="N30" i="2"/>
  <c r="N29" i="2"/>
  <c r="N28" i="2"/>
  <c r="E28" i="2" s="1"/>
  <c r="N27" i="2"/>
  <c r="N26" i="2"/>
  <c r="N25" i="2"/>
  <c r="N24" i="2"/>
  <c r="N23" i="2"/>
  <c r="N22" i="2"/>
  <c r="N21" i="2"/>
  <c r="N20" i="2"/>
  <c r="E20" i="2" s="1"/>
  <c r="N19" i="2"/>
  <c r="N18" i="2"/>
  <c r="N17" i="2"/>
  <c r="N16" i="2"/>
  <c r="N15" i="2"/>
  <c r="N14" i="2"/>
  <c r="N13" i="2"/>
  <c r="E13" i="2" s="1"/>
  <c r="N12" i="2"/>
  <c r="E12" i="2" s="1"/>
  <c r="N11" i="2"/>
  <c r="N10" i="2"/>
  <c r="E10" i="2" s="1"/>
  <c r="N9" i="2"/>
  <c r="E9" i="2" s="1"/>
  <c r="N8" i="2"/>
  <c r="N7" i="2"/>
  <c r="E7" i="2" s="1"/>
  <c r="H7" i="2" s="1"/>
  <c r="N6" i="2"/>
  <c r="E6" i="2" s="1"/>
  <c r="N122" i="2" l="1"/>
  <c r="N120" i="2"/>
  <c r="H83" i="2"/>
  <c r="H82" i="2"/>
  <c r="H81" i="2"/>
  <c r="H80" i="2"/>
  <c r="H79" i="2"/>
  <c r="H84" i="2"/>
  <c r="H72" i="2"/>
  <c r="H39" i="2"/>
  <c r="H33" i="2"/>
  <c r="H31" i="2"/>
  <c r="H29" i="2"/>
  <c r="H28" i="2"/>
  <c r="H26" i="2"/>
  <c r="H22" i="2"/>
  <c r="H21" i="2"/>
  <c r="H20" i="2"/>
  <c r="H17" i="2"/>
  <c r="H16" i="2"/>
  <c r="H15" i="2"/>
  <c r="H14" i="2"/>
  <c r="H13" i="2"/>
  <c r="H12" i="2"/>
  <c r="H10" i="2"/>
  <c r="H9" i="2"/>
  <c r="M21" i="2" l="1"/>
  <c r="H78" i="2" l="1"/>
  <c r="H8" i="2"/>
  <c r="M7" i="2" s="1"/>
  <c r="H108" i="2"/>
  <c r="H107" i="2"/>
  <c r="H106" i="2"/>
  <c r="H105" i="2"/>
  <c r="H104" i="2"/>
  <c r="H103" i="2"/>
  <c r="H102" i="2"/>
  <c r="H101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77" i="2"/>
  <c r="H76" i="2"/>
  <c r="H75" i="2"/>
  <c r="H73" i="2"/>
  <c r="H71" i="2"/>
  <c r="H70" i="2"/>
  <c r="H69" i="2"/>
  <c r="H68" i="2"/>
  <c r="H67" i="2"/>
  <c r="H66" i="2"/>
  <c r="H62" i="2"/>
  <c r="H61" i="2"/>
  <c r="H60" i="2"/>
  <c r="H59" i="2"/>
  <c r="H58" i="2"/>
  <c r="H57" i="2"/>
  <c r="H56" i="2"/>
  <c r="H55" i="2"/>
  <c r="H54" i="2"/>
  <c r="H53" i="2"/>
  <c r="H52" i="2"/>
  <c r="H51" i="2"/>
  <c r="H48" i="2"/>
  <c r="M48" i="2" s="1"/>
  <c r="H47" i="2"/>
  <c r="H46" i="2"/>
  <c r="H45" i="2"/>
  <c r="H44" i="2"/>
  <c r="H42" i="2"/>
  <c r="H41" i="2"/>
  <c r="H40" i="2"/>
  <c r="H38" i="2"/>
  <c r="H37" i="2"/>
  <c r="H36" i="2"/>
  <c r="H35" i="2"/>
  <c r="H34" i="2"/>
  <c r="H32" i="2"/>
  <c r="M32" i="2" s="1"/>
  <c r="H30" i="2"/>
  <c r="M29" i="2" s="1"/>
  <c r="H27" i="2"/>
  <c r="M26" i="2" s="1"/>
  <c r="H25" i="2"/>
  <c r="H24" i="2"/>
  <c r="H23" i="2"/>
  <c r="H19" i="2"/>
  <c r="H18" i="2"/>
  <c r="M14" i="2" s="1"/>
  <c r="H11" i="2"/>
  <c r="H6" i="2"/>
  <c r="M23" i="2" l="1"/>
  <c r="M72" i="2"/>
  <c r="M37" i="2"/>
  <c r="M42" i="2"/>
  <c r="M51" i="2"/>
  <c r="H109" i="2"/>
  <c r="K118" i="2" l="1"/>
</calcChain>
</file>

<file path=xl/comments1.xml><?xml version="1.0" encoding="utf-8"?>
<comments xmlns="http://schemas.openxmlformats.org/spreadsheetml/2006/main">
  <authors>
    <author>Автор</author>
  </authors>
  <commentList>
    <comment ref="G6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Количество дней
</t>
        </r>
      </text>
    </comment>
  </commentList>
</comments>
</file>

<file path=xl/sharedStrings.xml><?xml version="1.0" encoding="utf-8"?>
<sst xmlns="http://schemas.openxmlformats.org/spreadsheetml/2006/main" count="434" uniqueCount="175">
  <si>
    <t>Кол-во</t>
  </si>
  <si>
    <t xml:space="preserve">Объем </t>
  </si>
  <si>
    <t>Работа (услуга)</t>
  </si>
  <si>
    <t>Всего:</t>
  </si>
  <si>
    <t>Площадь</t>
  </si>
  <si>
    <t>Тариф</t>
  </si>
  <si>
    <t>Итого-стоимость, руб. в год</t>
  </si>
  <si>
    <t>Цена, руб. /за единицу</t>
  </si>
  <si>
    <t>м2</t>
  </si>
  <si>
    <t>шт</t>
  </si>
  <si>
    <t>Вид обслуживания</t>
  </si>
  <si>
    <t>текущий ремонт</t>
  </si>
  <si>
    <t>май</t>
  </si>
  <si>
    <t>Для заполнения вкладки "Размер платы"</t>
  </si>
  <si>
    <t>Переодичность</t>
  </si>
  <si>
    <t>Тариф за содержание и тек. ремонт</t>
  </si>
  <si>
    <t>ежемесячно</t>
  </si>
  <si>
    <t>июль</t>
  </si>
  <si>
    <t>руб/м2</t>
  </si>
  <si>
    <t>Расчётная площадь (площадь на которую расчитывается тариф)</t>
  </si>
  <si>
    <t>ежедневно</t>
  </si>
  <si>
    <t>кв.м.</t>
  </si>
  <si>
    <t>По мере
необходимости</t>
  </si>
  <si>
    <t>1 раз в месяц</t>
  </si>
  <si>
    <t>Ежедневно (во время
обхода)</t>
  </si>
  <si>
    <t>Проверка состояния защитных бетонных плит и ограждений и
других элементов на эксплуатируемых крышах.</t>
  </si>
  <si>
    <t>2 раза в год</t>
  </si>
  <si>
    <t>Проверка и при необходимости очистка кровли и водоотводящих устройств от
мусора, грязи и наледи, препятствующих стоку дождевых и талых вод.</t>
  </si>
  <si>
    <t>Проверка и при необходимости очистка кровли от скопления снега и наледи.</t>
  </si>
  <si>
    <t>При выявлении нарушений, приводящих к протечкам, - незамедлительное их
устранение. В остальных случаях - разработка плана восстановительных работ
(при необходимости), проведение восстановительных работ.</t>
  </si>
  <si>
    <t>Контроль состояния и работоспособности подсветки информационных знаков,
входов в подъезды (домовые знаки и т.д.).</t>
  </si>
  <si>
    <t>Контроль состояния и восстановление плотности притворов входных дверей,
самозакрывающихся устройств (доводчики, пружины), ограничителей хода
дверей (остановы).</t>
  </si>
  <si>
    <t>1 раз в неделю</t>
  </si>
  <si>
    <t>Ежедневно</t>
  </si>
  <si>
    <t>Техническое обслуживание и сезонное управление оборудованием систем
вентиляции и дымоудаления, определение работоспособности оборудования и
элементов систем.</t>
  </si>
  <si>
    <t>Контроль состояния, выявление и устранение причин недопустимых вибраций и
шума при работе вентиляционной установки.</t>
  </si>
  <si>
    <t>Устранение неплотностей в вентиляционных каналах и шахтах, устранение
засоров в каналах, устранение неисправностей шиберов и дроссель-клапанов в
вытяжных шахтах, зонтов над шахтами и дефлекторов, замена дефективных
вытяжных решеток и их креплений.</t>
  </si>
  <si>
    <t>Контроль состояния и восстановление антикоррозионной окраски металлических
вытяжных каналов, труб, поддонов и дефлекторов.</t>
  </si>
  <si>
    <t>Постоянный контроль параметров теплоносителя и воды (давления,
температуры, расхода) и незамедлительное принятие мер к восстановлению
требуемых параметров отопления и водоснабжения и герметичности систем.</t>
  </si>
  <si>
    <t>Контроль состояния и замена неисправных контрольно-измерительных приборов
(манометров, термометров и т.п.).</t>
  </si>
  <si>
    <t>Восстановление работоспособности (ремонт, замена) оборудования и
отопительных приборов, водоразборных приборов (смесителей, кранов и т.п.),
относящихся к общему имуществу в многоквартирном доме.</t>
  </si>
  <si>
    <t>Контроль состояния и незамедлительное восстановление герметичности участков
трубопроводов и соединительных элементов в случае их разгерметизации.</t>
  </si>
  <si>
    <t>Контроль состояния и восстановление исправности элементов внутренней
канализации, канализационных вытяжек, внутреннего водостока.</t>
  </si>
  <si>
    <t>Промывка участков водопровода после выполнения ремонтно-строительных
работ на водопроводе.</t>
  </si>
  <si>
    <t>Очистка и промывка водонапорных баков.</t>
  </si>
  <si>
    <t>Испытания на прочность и плотность (гидравлические испытания) узлов ввода и
систем отопления, промывка и регулировка систем отопления.</t>
  </si>
  <si>
    <t>Проведение пробных пусконаладочных работ (пробные топки).</t>
  </si>
  <si>
    <t>Удаление воздуха из системы отопления.</t>
  </si>
  <si>
    <t>Промывка централизованных систем теплоснабжения для удаления накипно -
коррозионных отложений.</t>
  </si>
  <si>
    <t>Ежемесячно</t>
  </si>
  <si>
    <t>Организация системы диспетчерского контроля и обеспечение диспетчерской
связи с кабиной лифта.</t>
  </si>
  <si>
    <t>Обеспечение проведения аварийного обслуживания лифта (лифтов).</t>
  </si>
  <si>
    <t>Обеспечение проведения технического освидетельствования лифта (лифтов), в
том числе после замены элементов оборудования.</t>
  </si>
  <si>
    <t>Круглосуточно</t>
  </si>
  <si>
    <t>Сухая и влажная уборка тамбуров, холлов, коридоров, галерей, лифтовых
площадок и лифтовых холлов и кабин, лестничных площадок и маршей,
пандусов.</t>
  </si>
  <si>
    <t>Влажная протирка перил лестниц, шкафов для электросчетчиков слаботочных
устройств, почтовых ящиков, дверных коробок, полотен дверей, доводчиков,
дверных ручек.</t>
  </si>
  <si>
    <t>Очистка систем защиты от грязи (металлических решеток, ячеистых покрытий,
приямков, текстильных матов).</t>
  </si>
  <si>
    <t>Влажная 5 раз в
неделю.
Сухая 5 раз в неделю.</t>
  </si>
  <si>
    <t>Проведение дератизации и дезинсекции помещений, входящих в состав общего
имущества в многоквартирном доме.</t>
  </si>
  <si>
    <t>12 раз в год</t>
  </si>
  <si>
    <t>Очистка крышек люков колодцев и пожарных гидрантов от снега и льда
толщиной слоя свыше 5 см.</t>
  </si>
  <si>
    <t>Сдвигание свежевыпавшего снега и очистка придомовой территории от снега и
льда при наличии колейности свыше 5 см.</t>
  </si>
  <si>
    <t>Очистка придомовой территории от снега наносного происхождения (или
подметание такой территории, свободной от снежного покрова).</t>
  </si>
  <si>
    <t>Очистка придомовой территории от наледи и льда.</t>
  </si>
  <si>
    <t>Уборка крыльца и площадки перед входом в подъезд.</t>
  </si>
  <si>
    <t>1 раз в сутки в дни
снегопада</t>
  </si>
  <si>
    <t>1 раз в сутки во
время гололѐда</t>
  </si>
  <si>
    <t>Подметание и уборка придомовой территории.</t>
  </si>
  <si>
    <t>Уборка и выкашивание газонов.</t>
  </si>
  <si>
    <t>Уборка крыльца и площадки перед входом в подъезд, очистка металлической
решетки и приямка.</t>
  </si>
  <si>
    <t>Незамедлительный вывоз твердых бытовых отходов при накоплении более 2,5
куб. метров.</t>
  </si>
  <si>
    <t>Организация мест накопления бытовых отходов, сбор отходов I - IV классов
опасности (отработанных ртутьсодержащих ламп и др.) и их передача в
специализированные организации, имеющие лицензии на осуществление
деятельности по сбору, использованию, обезвреживанию, транспортированию и
размещению таких отходов.</t>
  </si>
  <si>
    <t>Работы по обеспечению требований пожарной безопасности - осмотры и
обеспечение работоспособного состояния пожарных лестниц, лазов,
проходов, выходов, систем аварийного освещения, пожаротушения,
сигнализации, противопожарного водоснабжения, средств
противопожарной защиты, противодымной защиты.</t>
  </si>
  <si>
    <t>Обеспечение устранения аварий в соответствии с установленными
предельными сроками на внутридомовых инженерных системах в
многоквартирном доме, выполнения заявок населения.</t>
  </si>
  <si>
    <t>Проверка состояния и при необходимости выполнение работ по
восстановлению конструкций и (или) иного оборудования,
предназначенного для обеспечения условий доступности для инвалидов
помещения многоквартирного дома.</t>
  </si>
  <si>
    <t>Пожарных лестниц,
лазов, проходов, выходов,
систем аварийного
освещения - 1 раз в
неделю; сигнализации,
средств противопожарной
защиты, противодымной
защиты - 1 раз в квартал;
противопожарного
водоснабжения - 2 раза в
год</t>
  </si>
  <si>
    <t>Услуги по управлению</t>
  </si>
  <si>
    <t>Мытье окон</t>
  </si>
  <si>
    <t>Восстановление гидроизоляционного слоя кровли в зонах воронок и примяканий к парапетам</t>
  </si>
  <si>
    <t>Работы выполняемые по восстановлению герметизации швов примыканий наружных стен здания к плитам перекрытий</t>
  </si>
  <si>
    <t>работы за счет средств застройщика</t>
  </si>
  <si>
    <t>м.п.</t>
  </si>
  <si>
    <t>Замена уплотнительной ленты в притворах</t>
  </si>
  <si>
    <t>Востановление окрасочного слоя  в местах общего пользования, заделка трещин</t>
  </si>
  <si>
    <t>Замена дверной фурнитуры (ручек, замков комплекты)</t>
  </si>
  <si>
    <t>Комплексное испытание систем приточной и вытяжной противодымных вентиляций в жилом доме</t>
  </si>
  <si>
    <t>с 01.06.2017 по 25.06.17</t>
  </si>
  <si>
    <t>Проверка исправности, работоспособности, регулировка и техническое
обслуживание насосов, запорной арматуры, контрольно-измерительных
приборов, автоматических регуляторов и устройств, коллективных
(общедомовых) приборов учета, расширительных баков и элементов, скрытых от
постоянного наблюдения (разводящих трубопроводов и оборудования на
чердаках, в подвалах и каналах) на системах водоснабжения</t>
  </si>
  <si>
    <t>Прочистка поэтажных фильтров грубой очистки на распределительных коллекторах  горячего водоснабжения</t>
  </si>
  <si>
    <t>Прочистка поэтажных регуляторов давления на распределительных коллекторах горячего водоснабжения</t>
  </si>
  <si>
    <t>Прочистка поэтажных фильтров грубой очистки на распределительных коллекторах  холодного водоснабжения</t>
  </si>
  <si>
    <t>Прочистка поэтажных регуляторов давления на распределительных коллекторах холодного водоснабжения</t>
  </si>
  <si>
    <t xml:space="preserve">м.п. </t>
  </si>
  <si>
    <t xml:space="preserve">Гидравлические испытания систем горячего водоснабжения для удаления накипно-коррозионных отложений </t>
  </si>
  <si>
    <t xml:space="preserve">Промывка систем горячего водоснабжения для удаления накипно-коррозионных
отложений </t>
  </si>
  <si>
    <t>Промывка систем холодного водоснабжения для удаления накипно-коррозионных
отложений</t>
  </si>
  <si>
    <t>26.06.2017 по 15.07.2017</t>
  </si>
  <si>
    <t>Замена поврежденного трубопровода системы канализации</t>
  </si>
  <si>
    <t>Промывка систем фекальной канализации</t>
  </si>
  <si>
    <t>Промывка систем ливневой канализации</t>
  </si>
  <si>
    <t>Замена люминиесцентных ламп в местах общего пользования</t>
  </si>
  <si>
    <t>Замена датчиков движения на освещении</t>
  </si>
  <si>
    <t>Замена светильников на лестничной клетке</t>
  </si>
  <si>
    <t>Установка малых форм на придомовой территории (урна)</t>
  </si>
  <si>
    <t>Установка малых форм на придомовой территории (скамья)</t>
  </si>
  <si>
    <t>Ремонт тротуаров</t>
  </si>
  <si>
    <t>05.07.2017 по 05.08.2017</t>
  </si>
  <si>
    <t>Посадка зеленых насаждений</t>
  </si>
  <si>
    <t>за счет средств заказчика</t>
  </si>
  <si>
    <t>по мере возникновения протечек</t>
  </si>
  <si>
    <t>Замена дренажных насосов в приямках в системе водоотвода</t>
  </si>
  <si>
    <t>Замена обратных клапанов на системе водоотвода из приямков</t>
  </si>
  <si>
    <t xml:space="preserve">Ремонт водосточных лотков </t>
  </si>
  <si>
    <t>в период с 10.09.2017 по 15.10.2017</t>
  </si>
  <si>
    <t>в период с 20.07.2017-20.12.2017</t>
  </si>
  <si>
    <t xml:space="preserve">Установка доводчиков вышедших из строя </t>
  </si>
  <si>
    <t>10.11.2017 по 10.12.2017</t>
  </si>
  <si>
    <t>Замена насосов подпитки на отоплении 2 зона</t>
  </si>
  <si>
    <t>15.09.2017 по 30.09.2017</t>
  </si>
  <si>
    <t>Устройство поэтажных воронок для промывки систем ХВС, ГВС и отопления в канализацию</t>
  </si>
  <si>
    <t xml:space="preserve">Устройство контейнерной площадки на 12 контейнеров </t>
  </si>
  <si>
    <t>куб.м.</t>
  </si>
  <si>
    <t>Работы, выполняемые в целях надлежащего содержания индивидуальных тепловых пунктов и водоподкачек в многоквартирных домах: Гидравлические и тепловые испытания оборудования индивидуальных тепловых пунктов и водоподкачек. (подготовка к отопительному периоду)</t>
  </si>
  <si>
    <t>Работы, выполняемые в целях надлежащего содержания индивидуальных тепловых пунктов и водоподкачек в многоквартирных домах: Работы по очистке теплообменного оборудования для удаления накипно- коррозионных отложений.</t>
  </si>
  <si>
    <t>Работы, выполняемые в целях надлежащего содержания систем вентиляции и дымоудаления многоквартирных домов: При выявлении повреждений и нарушений - разработка плана восстановительных работ (при необходимости), проведение восстановительных работ. Контроль и обеспечение исправного состояния систем автоматического дымоудаления.</t>
  </si>
  <si>
    <t>Работы, выполняемые в целях надлежащего содержания индивидуальных тепловых пунктов и водоподкачек в многоквартирных домах: 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</si>
  <si>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содержание помещений</t>
  </si>
  <si>
    <t>управление</t>
  </si>
  <si>
    <t xml:space="preserve">Чистка клапанов дымоудаления </t>
  </si>
  <si>
    <t>п.м.</t>
  </si>
  <si>
    <t>Очистка от мусора урн, установленных возле подъездов, и их промывка, уборка
контейнерных площадок, расположенных на придомовой территории общего
имущества многоквартирного дома в зимний период года.</t>
  </si>
  <si>
    <t>Очистка от мусора и промывка урн, установленных возле подъездов, и уборка
контейнерных площадок, расположенных на территории общего имущества
многоквартирного дома в летний период года.</t>
  </si>
  <si>
    <t>Восстановление гидроизоляции фундаментов стен и перекрытий, а также дефформационных швов</t>
  </si>
  <si>
    <t>20.04.2017  15.09.17</t>
  </si>
  <si>
    <t xml:space="preserve">Замена вибровставок на системе отопления </t>
  </si>
  <si>
    <t>Замена обратного клапана предохранительного на системе отопления</t>
  </si>
  <si>
    <t>Установка системы видеонаблюдения на 16 камер с видеорегистратором и монитором</t>
  </si>
  <si>
    <t>Устройство системы контроля доступа (допуслуга)</t>
  </si>
  <si>
    <t>Обеспечение проведения осмотров, технического обслуживания и ремонт лифта (лифтов).</t>
  </si>
  <si>
    <t>2 раза в месяц</t>
  </si>
  <si>
    <t>Работы, выполняемые в целях надлежащего содержания электрооборудования, радио - и телекоммуникационного оборудования в многоквартирном доме: Контроль состояния и замена вышедших из строя датчиков, проводки и оборудования пожарной и охранной сигнализации.</t>
  </si>
  <si>
    <t>Техническое обслуживание поэтажных распределительных щитов электроэнергии</t>
  </si>
  <si>
    <t>Отчет о выполнении / оказании работ и услуг по содержанию и текущему ремонту  общего имущества жилого дома по адресу: МО, г. Красногорск, ул. Молодёжная дом 4 на период с 10.04.2017 по 31.12.2017</t>
  </si>
  <si>
    <r>
      <rPr>
        <b/>
        <i/>
        <sz val="12"/>
        <rFont val="Calibri"/>
        <family val="2"/>
        <scheme val="minor"/>
      </rPr>
      <t xml:space="preserve">Работы, выполняемые в отношении всех видов фундаментов: </t>
    </r>
    <r>
      <rPr>
        <sz val="12"/>
        <rFont val="Calibri"/>
        <family val="2"/>
        <scheme val="minor"/>
      </rPr>
      <t xml:space="preserve"> Проверка соответствия параметров вертикальной планировки территории; Проверка технического состояния видимых частей конструкций с выявлением: признаков неравномерных осадок фундаментов всех типов; коррозии арматуры, расслаивания, трещин, выпучивания, отклонения от вертикали; 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 проверка состояния гидроизоляции фундаментов и систем водоотвода фундамента. При выявлении нарушений - восстановление их работоспособности;</t>
    </r>
  </si>
  <si>
    <r>
      <rPr>
        <b/>
        <i/>
        <sz val="12"/>
        <rFont val="Calibri"/>
        <family val="2"/>
        <scheme val="minor"/>
      </rPr>
      <t xml:space="preserve">Работы, выполняемые в зданиях с подвалами: </t>
    </r>
    <r>
      <rPr>
        <sz val="12"/>
        <rFont val="Calibri"/>
        <family val="2"/>
        <scheme val="minor"/>
      </rPr>
  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
принятие мер, исключающих подтопление, захламление, загрязнение и
загромождение таких помещений, а также мер, обеспечивающих их вентиляцию
в соответствии с проектными требованиями; контроль за состоянием дверей подвалов и технических подполий, запорных устройств на них. Устранение выявленных неисправностей.</t>
    </r>
  </si>
  <si>
    <r>
      <rPr>
        <b/>
        <i/>
        <sz val="12"/>
        <rFont val="Calibri"/>
        <family val="2"/>
        <scheme val="minor"/>
      </rPr>
      <t xml:space="preserve">Работы, выполняемые для надлежащего содержания стен многоквартирных домов: </t>
    </r>
    <r>
      <rPr>
        <sz val="12"/>
        <rFont val="Calibri"/>
        <family val="2"/>
        <scheme val="minor"/>
      </rPr>
  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устройств.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  </r>
  </si>
  <si>
    <r>
      <rPr>
        <b/>
        <i/>
        <sz val="12"/>
        <rFont val="Calibri"/>
        <family val="2"/>
        <scheme val="minor"/>
      </rPr>
      <t>Работы, выполняемые в целях надлежащего содержания перекрытий и покрытий многоквартирных домов:</t>
    </r>
    <r>
      <rPr>
        <sz val="12"/>
        <rFont val="Calibri"/>
        <family val="2"/>
        <scheme val="minor"/>
      </rPr>
      <t xml:space="preserve">
Выявление нарушений условий эксплуатации, несанкционированных изменений
конструктивного решения, выявления прогибов, трещин и колебаний.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 При выявлении повреждений и нарушений - разработка плана восстановительных работ (при необходимости), проведение восстановительных работ.</t>
    </r>
  </si>
  <si>
    <r>
      <rPr>
        <b/>
        <i/>
        <sz val="12"/>
        <rFont val="Calibri"/>
        <family val="2"/>
        <scheme val="minor"/>
      </rPr>
      <t xml:space="preserve">Работы, выполняемые в целях надлежащего содержания крыш многоквартирных домов: </t>
    </r>
    <r>
      <rPr>
        <sz val="12"/>
        <rFont val="Calibri"/>
        <family val="2"/>
        <scheme val="minor"/>
      </rPr>
      <t>Проверка кровли на отсутствие протечек. 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выходов на крыши, осадочных и температурных швов, водоприемных воронок внутреннего водостока.</t>
    </r>
  </si>
  <si>
    <r>
      <rPr>
        <b/>
        <i/>
        <sz val="12"/>
        <rFont val="Calibri"/>
        <family val="2"/>
        <scheme val="minor"/>
      </rPr>
      <t xml:space="preserve">Работы, выполняемые в целях надлежащего содержания перегородок в многоквартирных домах: </t>
    </r>
    <r>
      <rPr>
        <sz val="12"/>
        <rFont val="Calibri"/>
        <family val="2"/>
        <scheme val="minor"/>
      </rPr>
  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трубопроводов. Проверка звукоизоляции и огнезащиты.При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  </r>
  </si>
  <si>
    <r>
      <rPr>
        <b/>
        <i/>
        <sz val="12"/>
        <rFont val="Calibri"/>
        <family val="2"/>
        <scheme val="minor"/>
      </rPr>
      <t>Работы, выполняемые в целях надлежащего содержания полов помещений, относящихся к общему имуществу в многоквартирном доме:</t>
    </r>
    <r>
      <rPr>
        <sz val="12"/>
        <rFont val="Calibri"/>
        <family val="2"/>
        <scheme val="minor"/>
      </rPr>
      <t xml:space="preserve">
При выявлении повреждений и нарушений - разработка плана восстановительных работ (при необходимости), проведение восстановительных работ.</t>
    </r>
  </si>
  <si>
    <r>
      <rPr>
        <b/>
        <i/>
        <sz val="12"/>
        <rFont val="Calibri"/>
        <family val="2"/>
        <scheme val="minor"/>
      </rPr>
      <t xml:space="preserve">Работы, выполняемые в целях надлежащего содержания оконных и дверных заполнений помещений, относящихся к общему имуществу в многоквартирном доме: </t>
    </r>
    <r>
      <rPr>
        <sz val="12"/>
        <rFont val="Calibri"/>
        <family val="2"/>
        <scheme val="minor"/>
      </rPr>
  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доме.</t>
    </r>
  </si>
  <si>
    <r>
      <rPr>
        <b/>
        <i/>
        <sz val="12"/>
        <rFont val="Calibri"/>
        <family val="2"/>
        <scheme val="minor"/>
      </rPr>
      <t xml:space="preserve">Работы, выполняемые в целях надлежащего содержания индивидуальных тепловых пунктов и водоподкачек в многоквартирных домах: </t>
    </r>
    <r>
      <rPr>
        <sz val="12"/>
        <rFont val="Calibri"/>
        <family val="2"/>
        <scheme val="minor"/>
      </rPr>
  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 в соответствии с регламентом проведения работ;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оборудования.</t>
    </r>
  </si>
  <si>
    <t>Ед. изм.</t>
  </si>
  <si>
    <r>
      <rPr>
        <b/>
        <i/>
        <sz val="12"/>
        <rFont val="Calibri"/>
        <family val="2"/>
        <scheme val="minor"/>
      </rPr>
      <t xml:space="preserve">Работы, выполняемые в целях надлежащего содержания балок (ригелей) перекрытий и покрытий многоквартирных домов: </t>
    </r>
    <r>
      <rPr>
        <sz val="12"/>
        <rFont val="Calibri"/>
        <family val="2"/>
        <scheme val="minor"/>
      </rPr>
  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трещин.</t>
    </r>
  </si>
  <si>
    <r>
      <rPr>
        <b/>
        <i/>
        <sz val="12"/>
        <rFont val="Calibri"/>
        <family val="2"/>
        <scheme val="minor"/>
      </rPr>
      <t xml:space="preserve">Работы, выполняемые в целях надлежащего содержания лестниц многоквартирных домов: </t>
    </r>
    <r>
      <rPr>
        <sz val="12"/>
        <rFont val="Calibri"/>
        <family val="2"/>
        <scheme val="minor"/>
      </rPr>
      <t>Выявление деформации и повреждений в несущих конструкциях, надежности крепления ограждений, выбоин и сколов в ступенях.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 При выявлении повреждений и нарушений - разработка плана восстановительных работ (при необходимости), проведение восстановительных работ.</t>
    </r>
  </si>
  <si>
    <r>
      <rPr>
        <b/>
        <i/>
        <sz val="12"/>
        <rFont val="Calibri"/>
        <family val="2"/>
        <scheme val="minor"/>
      </rPr>
      <t xml:space="preserve">Работы, выполняемые в целях надлежащего содержания фасадов многоквартирных домов: </t>
    </r>
    <r>
      <rPr>
        <sz val="12"/>
        <rFont val="Calibri"/>
        <family val="2"/>
        <scheme val="minor"/>
      </rPr>
      <t>Выявление нарушений отделки фасадов и их отдельных элементов, ослабления связи отделочных слоев со стенами.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козырьках. Контроль состояния и восстановление или замена отдельных элементов крылец и зонтов над входами в здание, в подвалы и над балконами.</t>
    </r>
  </si>
  <si>
    <r>
      <rPr>
        <b/>
        <i/>
        <sz val="12"/>
        <rFont val="Calibri"/>
        <family val="2"/>
        <scheme val="minor"/>
      </rPr>
      <t xml:space="preserve">Работы, выполняемые в целях надлежащего содержания мусоропроводов многоквартирных домов: </t>
    </r>
    <r>
      <rPr>
        <sz val="12"/>
        <rFont val="Calibri"/>
        <family val="2"/>
        <scheme val="minor"/>
      </rPr>
      <t>Проверка технического состояния и работоспособности элементов мусоропровода. При выявлении повреждений и нарушений - разработка плана восстановительных работ (при необходимости), проведение восстановительных
работ.</t>
    </r>
  </si>
  <si>
    <r>
      <rPr>
        <b/>
        <i/>
        <sz val="12"/>
        <rFont val="Calibri"/>
        <family val="2"/>
        <scheme val="minor"/>
      </rPr>
      <t>Работы, выполняемые в целях надлежащего содержания электрооборудования, радио - и телекоммуникационного оборудования в многоквартирном доме:</t>
    </r>
    <r>
      <rPr>
        <sz val="12"/>
        <rFont val="Calibri"/>
        <family val="2"/>
        <scheme val="minor"/>
      </rPr>
      <t xml:space="preserve">
Проверка заземления оболочки электрокабеля, оборудования (насосы, щитовые
вентиляторы и др.), замеры сопротивления изоляции проводов, трубопроводов и
восстановление цепей заземления по результатам проверки. Проверка и обеспечение работоспособности устройств защитного отключения. 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электрооборудования.</t>
    </r>
  </si>
  <si>
    <t>март, июнь, сентябрь, ноябрь</t>
  </si>
  <si>
    <t xml:space="preserve">апрель, ноябрь </t>
  </si>
  <si>
    <t>апрель, октябрь</t>
  </si>
  <si>
    <t>октябрь-апрель</t>
  </si>
  <si>
    <t xml:space="preserve">июнь, июль, август </t>
  </si>
  <si>
    <t>ноябрь</t>
  </si>
  <si>
    <t>май, сентябрь</t>
  </si>
  <si>
    <t>сентябрь - декабрь</t>
  </si>
  <si>
    <t xml:space="preserve">сентябрь - декабрь </t>
  </si>
  <si>
    <t>сентябрь</t>
  </si>
  <si>
    <t>ноябрь, март, июль</t>
  </si>
  <si>
    <t xml:space="preserve">апрель -май </t>
  </si>
  <si>
    <t>август- сентябрь</t>
  </si>
  <si>
    <t>апрель, август</t>
  </si>
  <si>
    <t xml:space="preserve">октябрь </t>
  </si>
  <si>
    <t>Генеральный директор</t>
  </si>
  <si>
    <t>Е.Е. Хисаева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</si>
</sst>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;[Red]#,##0.00&quot;р.&quot;"/>
    <numFmt numFmtId="165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vertical="center"/>
    </xf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8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oskvartal\Downloads\&#1069;&#1082;&#1089;&#1087;&#1086;&#1088;&#1090;%20&#1087;&#1077;&#1088;&#1077;&#1095;&#1085;&#1103;%20&#1088;&#1072;&#1073;&#1086;&#1090;%20&#1086;&#1090;%2030.09.2016%2014-12_&#1056;&#1077;&#1079;&#1091;&#1083;&#1100;&#1090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работ и услуг"/>
      <sheetName val="ОпцииПеречня"/>
      <sheetName val="СпрРабУсл"/>
      <sheetName val="conf"/>
    </sheetNames>
    <sheetDataSet>
      <sheetData sheetId="0"/>
      <sheetData sheetId="1"/>
      <sheetData sheetId="2">
        <row r="1">
          <cell r="A1" t="str">
            <v>Услуга по управлению</v>
          </cell>
        </row>
        <row r="2">
          <cell r="A2" t="str">
            <v>Мытье лестничных площадок и маршей выше второго этажа  в доме с  лифтом и мусоропроводом</v>
          </cell>
        </row>
        <row r="3">
          <cell r="A3" t="str">
            <v>Мытье лестничных площадок и маршей нижних двух этажей в доме с  лифтом и мусоропроводом</v>
          </cell>
        </row>
        <row r="4">
          <cell r="A4" t="str">
            <v>Уборка загрузочных клапанов мусоропроводов</v>
          </cell>
        </row>
        <row r="5">
          <cell r="A5" t="str">
            <v>Мытье окон</v>
          </cell>
        </row>
        <row r="6">
          <cell r="A6" t="str">
            <v>Мытье пола кабины лифта</v>
          </cell>
        </row>
        <row r="7">
          <cell r="A7" t="str">
            <v>Влажная протирка дверных коробок, полотен дверей, доводчиков, дверных ручек;</v>
          </cell>
        </row>
        <row r="8">
          <cell r="A8" t="str">
            <v xml:space="preserve">Осмотр мест общего пользования и подвальных помещений </v>
          </cell>
        </row>
        <row r="9">
          <cell r="A9" t="str">
            <v>Влажная протирка стен, дверей кабины лифта</v>
          </cell>
        </row>
        <row r="10">
          <cell r="A10" t="str">
            <v>Организация накопления и вывоз твердых бытовых отходов</v>
          </cell>
        </row>
        <row r="11">
          <cell r="A11" t="str">
            <v xml:space="preserve">Техническое обслуживание инженерных сетей входящих в состав общего имущества многоквартирных  жилых домов </v>
          </cell>
        </row>
        <row r="12">
          <cell r="A12" t="str">
            <v>Содержание, техническое обслуживание и ремонт лифтов</v>
          </cell>
        </row>
        <row r="13">
          <cell r="A13" t="str">
            <v>Техническое обслуживание внутридомового газового оборудования</v>
          </cell>
        </row>
        <row r="14">
          <cell r="A14" t="str">
            <v>Проверка дымоходов и вентканалов</v>
          </cell>
        </row>
        <row r="15">
          <cell r="A15" t="str">
            <v>Уборка  мусороприемных камер</v>
          </cell>
        </row>
        <row r="16">
          <cell r="A16" t="str">
            <v>Текущий ремонт: Общестроительные работы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29"/>
  <sheetViews>
    <sheetView tabSelected="1" view="pageBreakPreview" topLeftCell="A2" zoomScaleNormal="100" zoomScaleSheetLayoutView="100" workbookViewId="0">
      <pane ySplit="4" topLeftCell="A105" activePane="bottomLeft" state="frozen"/>
      <selection activeCell="A2" sqref="A2"/>
      <selection pane="bottomLeft" activeCell="H112" sqref="H112"/>
    </sheetView>
  </sheetViews>
  <sheetFormatPr defaultRowHeight="15.75" x14ac:dyDescent="0.25"/>
  <cols>
    <col min="1" max="1" width="4.5703125" style="21" customWidth="1"/>
    <col min="2" max="2" width="88" style="22" customWidth="1"/>
    <col min="3" max="3" width="14.42578125" style="23" customWidth="1"/>
    <col min="4" max="4" width="7" style="21" customWidth="1"/>
    <col min="5" max="5" width="10.5703125" style="24" customWidth="1"/>
    <col min="6" max="6" width="10.28515625" style="24" customWidth="1"/>
    <col min="7" max="7" width="8.42578125" style="24" customWidth="1"/>
    <col min="8" max="8" width="15.85546875" style="24" customWidth="1"/>
    <col min="9" max="9" width="14.5703125" style="24" hidden="1" customWidth="1"/>
    <col min="10" max="10" width="19.85546875" style="21" customWidth="1"/>
    <col min="11" max="11" width="9.42578125" style="24" customWidth="1"/>
    <col min="12" max="12" width="9.140625" style="18"/>
    <col min="13" max="13" width="10.5703125" style="18" bestFit="1" customWidth="1"/>
    <col min="14" max="14" width="15.5703125" style="2" customWidth="1"/>
    <col min="15" max="16384" width="9.140625" style="2"/>
  </cols>
  <sheetData>
    <row r="1" spans="1:23" hidden="1" x14ac:dyDescent="0.25"/>
    <row r="2" spans="1:23" ht="9.75" customHeight="1" x14ac:dyDescent="0.25">
      <c r="P2" s="7" t="s">
        <v>126</v>
      </c>
      <c r="Q2" s="6" t="s">
        <v>11</v>
      </c>
      <c r="R2" s="12"/>
      <c r="S2" s="64" t="s">
        <v>19</v>
      </c>
      <c r="T2" s="64"/>
      <c r="U2" s="13">
        <v>46156.9</v>
      </c>
      <c r="V2" s="9"/>
      <c r="W2" s="9" t="s">
        <v>21</v>
      </c>
    </row>
    <row r="3" spans="1:23" ht="27" hidden="1" customHeight="1" x14ac:dyDescent="0.25">
      <c r="B3" s="25"/>
      <c r="P3" s="11"/>
      <c r="Q3" s="11"/>
      <c r="R3" s="12"/>
      <c r="S3" s="64" t="s">
        <v>15</v>
      </c>
      <c r="T3" s="64"/>
      <c r="U3" s="13">
        <v>41.46</v>
      </c>
      <c r="V3" s="14"/>
      <c r="W3" s="9" t="s">
        <v>18</v>
      </c>
    </row>
    <row r="4" spans="1:23" ht="34.5" customHeight="1" x14ac:dyDescent="0.25">
      <c r="A4" s="65" t="s">
        <v>142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23" ht="63" customHeight="1" x14ac:dyDescent="0.25">
      <c r="A5" s="61" t="s">
        <v>2</v>
      </c>
      <c r="B5" s="63"/>
      <c r="C5" s="26" t="s">
        <v>10</v>
      </c>
      <c r="D5" s="26" t="s">
        <v>152</v>
      </c>
      <c r="E5" s="27" t="s">
        <v>7</v>
      </c>
      <c r="F5" s="28" t="s">
        <v>1</v>
      </c>
      <c r="G5" s="28" t="s">
        <v>0</v>
      </c>
      <c r="H5" s="27" t="s">
        <v>6</v>
      </c>
      <c r="J5" s="29" t="s">
        <v>14</v>
      </c>
      <c r="K5" s="29" t="s">
        <v>5</v>
      </c>
      <c r="N5" s="1" t="s">
        <v>13</v>
      </c>
    </row>
    <row r="6" spans="1:23" s="18" customFormat="1" ht="29.25" customHeight="1" x14ac:dyDescent="0.25">
      <c r="A6" s="30">
        <v>1</v>
      </c>
      <c r="B6" s="42" t="s">
        <v>76</v>
      </c>
      <c r="C6" s="29" t="s">
        <v>127</v>
      </c>
      <c r="D6" s="30" t="s">
        <v>21</v>
      </c>
      <c r="E6" s="32">
        <f>N6/F6/G6</f>
        <v>6.4472727272727279E-2</v>
      </c>
      <c r="F6" s="32">
        <v>46156.9</v>
      </c>
      <c r="G6" s="32">
        <v>275</v>
      </c>
      <c r="H6" s="32">
        <f>E6*F6*G6</f>
        <v>818361.83700000017</v>
      </c>
      <c r="I6" s="33">
        <v>943440</v>
      </c>
      <c r="J6" s="30" t="s">
        <v>20</v>
      </c>
      <c r="K6" s="32">
        <v>1.97</v>
      </c>
      <c r="N6" s="19">
        <f>K6*9*46156.9</f>
        <v>818361.83700000006</v>
      </c>
    </row>
    <row r="7" spans="1:23" s="18" customFormat="1" ht="162" customHeight="1" x14ac:dyDescent="0.25">
      <c r="A7" s="30">
        <v>2</v>
      </c>
      <c r="B7" s="31" t="s">
        <v>143</v>
      </c>
      <c r="C7" s="29" t="s">
        <v>126</v>
      </c>
      <c r="D7" s="29" t="s">
        <v>121</v>
      </c>
      <c r="E7" s="32">
        <f>N7/F7/G7</f>
        <v>4.3487980510390878E-2</v>
      </c>
      <c r="F7" s="32">
        <v>74296</v>
      </c>
      <c r="G7" s="32">
        <v>36</v>
      </c>
      <c r="H7" s="32">
        <f>E7*F7*G7</f>
        <v>116315.38800000002</v>
      </c>
      <c r="I7" s="34"/>
      <c r="J7" s="29" t="s">
        <v>32</v>
      </c>
      <c r="K7" s="57">
        <v>0.28000000000000003</v>
      </c>
      <c r="M7" s="20">
        <f>SUM(H7:H8)</f>
        <v>348155.38800000004</v>
      </c>
      <c r="N7" s="19">
        <f t="shared" ref="N7:N72" si="0">K7*9*46156.9</f>
        <v>116315.38800000002</v>
      </c>
    </row>
    <row r="8" spans="1:23" ht="45" customHeight="1" x14ac:dyDescent="0.25">
      <c r="A8" s="30">
        <v>3</v>
      </c>
      <c r="B8" s="31" t="s">
        <v>132</v>
      </c>
      <c r="C8" s="29" t="s">
        <v>108</v>
      </c>
      <c r="D8" s="29" t="s">
        <v>21</v>
      </c>
      <c r="E8" s="32">
        <v>1380</v>
      </c>
      <c r="F8" s="32">
        <v>168</v>
      </c>
      <c r="G8" s="32">
        <v>1</v>
      </c>
      <c r="H8" s="32">
        <f t="shared" ref="H8" si="1">E8*F8*G8</f>
        <v>231840</v>
      </c>
      <c r="I8" s="34"/>
      <c r="J8" s="29" t="s">
        <v>109</v>
      </c>
      <c r="K8" s="58"/>
      <c r="N8" s="8">
        <f t="shared" si="0"/>
        <v>0</v>
      </c>
    </row>
    <row r="9" spans="1:23" ht="124.5" customHeight="1" x14ac:dyDescent="0.25">
      <c r="A9" s="30">
        <v>4</v>
      </c>
      <c r="B9" s="31" t="s">
        <v>144</v>
      </c>
      <c r="C9" s="29" t="s">
        <v>126</v>
      </c>
      <c r="D9" s="29" t="s">
        <v>21</v>
      </c>
      <c r="E9" s="32">
        <f>N9/F9/G9</f>
        <v>3.4278622694456092E-2</v>
      </c>
      <c r="F9" s="32">
        <v>18851.3</v>
      </c>
      <c r="G9" s="32">
        <v>180</v>
      </c>
      <c r="H9" s="32">
        <f t="shared" ref="H9:H10" si="2">E9*F9*G9</f>
        <v>116315.38800000002</v>
      </c>
      <c r="I9" s="34"/>
      <c r="J9" s="29" t="s">
        <v>24</v>
      </c>
      <c r="K9" s="32">
        <v>0.28000000000000003</v>
      </c>
      <c r="N9" s="8">
        <f t="shared" si="0"/>
        <v>116315.38800000002</v>
      </c>
    </row>
    <row r="10" spans="1:23" ht="126" customHeight="1" x14ac:dyDescent="0.25">
      <c r="A10" s="30">
        <v>5</v>
      </c>
      <c r="B10" s="31" t="s">
        <v>145</v>
      </c>
      <c r="C10" s="29" t="s">
        <v>126</v>
      </c>
      <c r="D10" s="29" t="s">
        <v>121</v>
      </c>
      <c r="E10" s="32">
        <f>N10/F10/G10</f>
        <v>3.2641632191223791E-2</v>
      </c>
      <c r="F10" s="32">
        <v>282810</v>
      </c>
      <c r="G10" s="32">
        <v>9</v>
      </c>
      <c r="H10" s="32">
        <f t="shared" si="2"/>
        <v>83082.420000000013</v>
      </c>
      <c r="I10" s="34"/>
      <c r="J10" s="29" t="s">
        <v>23</v>
      </c>
      <c r="K10" s="32">
        <v>0.2</v>
      </c>
      <c r="N10" s="8">
        <f t="shared" si="0"/>
        <v>83082.42</v>
      </c>
    </row>
    <row r="11" spans="1:23" ht="40.5" customHeight="1" x14ac:dyDescent="0.25">
      <c r="A11" s="30">
        <v>6</v>
      </c>
      <c r="B11" s="31" t="s">
        <v>79</v>
      </c>
      <c r="C11" s="29" t="s">
        <v>80</v>
      </c>
      <c r="D11" s="29" t="s">
        <v>81</v>
      </c>
      <c r="E11" s="32">
        <v>520</v>
      </c>
      <c r="F11" s="32">
        <v>19</v>
      </c>
      <c r="G11" s="32">
        <v>1</v>
      </c>
      <c r="H11" s="32">
        <f t="shared" ref="H11:H17" si="3">E11*F11*G11</f>
        <v>9880</v>
      </c>
      <c r="I11" s="34"/>
      <c r="J11" s="29" t="s">
        <v>113</v>
      </c>
      <c r="K11" s="32"/>
      <c r="N11" s="8">
        <f t="shared" si="0"/>
        <v>0</v>
      </c>
    </row>
    <row r="12" spans="1:23" ht="138.75" customHeight="1" x14ac:dyDescent="0.25">
      <c r="A12" s="30">
        <v>7</v>
      </c>
      <c r="B12" s="31" t="s">
        <v>146</v>
      </c>
      <c r="C12" s="29" t="s">
        <v>126</v>
      </c>
      <c r="D12" s="29" t="s">
        <v>21</v>
      </c>
      <c r="E12" s="32">
        <f>N12/F12/G12</f>
        <v>0.65999999999999992</v>
      </c>
      <c r="F12" s="32">
        <v>46156.9</v>
      </c>
      <c r="G12" s="32">
        <v>3</v>
      </c>
      <c r="H12" s="32">
        <f t="shared" si="3"/>
        <v>91390.661999999982</v>
      </c>
      <c r="I12" s="34"/>
      <c r="J12" s="29" t="s">
        <v>158</v>
      </c>
      <c r="K12" s="32">
        <v>0.22</v>
      </c>
      <c r="N12" s="8">
        <f t="shared" si="0"/>
        <v>91390.661999999997</v>
      </c>
    </row>
    <row r="13" spans="1:23" ht="63.75" customHeight="1" x14ac:dyDescent="0.25">
      <c r="A13" s="30">
        <v>8</v>
      </c>
      <c r="B13" s="31" t="s">
        <v>153</v>
      </c>
      <c r="C13" s="29" t="s">
        <v>126</v>
      </c>
      <c r="D13" s="29" t="s">
        <v>21</v>
      </c>
      <c r="E13" s="32">
        <f>N13/F13/G13</f>
        <v>1.2600000000000002</v>
      </c>
      <c r="F13" s="32">
        <v>46156.9</v>
      </c>
      <c r="G13" s="32">
        <v>2</v>
      </c>
      <c r="H13" s="32">
        <f t="shared" si="3"/>
        <v>116315.38800000002</v>
      </c>
      <c r="I13" s="34"/>
      <c r="J13" s="29" t="s">
        <v>159</v>
      </c>
      <c r="K13" s="32">
        <v>0.28000000000000003</v>
      </c>
      <c r="N13" s="8">
        <f t="shared" si="0"/>
        <v>116315.38800000002</v>
      </c>
    </row>
    <row r="14" spans="1:23" ht="86.25" customHeight="1" x14ac:dyDescent="0.25">
      <c r="A14" s="30">
        <v>9</v>
      </c>
      <c r="B14" s="31" t="s">
        <v>147</v>
      </c>
      <c r="C14" s="29" t="s">
        <v>126</v>
      </c>
      <c r="D14" s="29" t="s">
        <v>21</v>
      </c>
      <c r="E14" s="32">
        <v>0.2</v>
      </c>
      <c r="F14" s="32">
        <v>3165.1</v>
      </c>
      <c r="G14" s="32">
        <v>180</v>
      </c>
      <c r="H14" s="32">
        <f t="shared" si="3"/>
        <v>113943.59999999999</v>
      </c>
      <c r="I14" s="34"/>
      <c r="J14" s="29" t="s">
        <v>24</v>
      </c>
      <c r="K14" s="57">
        <v>0.45</v>
      </c>
      <c r="M14" s="20">
        <f>SUM(H14:H18)</f>
        <v>187120.712</v>
      </c>
      <c r="N14" s="8">
        <f t="shared" si="0"/>
        <v>186935.44500000001</v>
      </c>
    </row>
    <row r="15" spans="1:23" ht="35.25" customHeight="1" x14ac:dyDescent="0.25">
      <c r="A15" s="30">
        <v>10</v>
      </c>
      <c r="B15" s="31" t="s">
        <v>25</v>
      </c>
      <c r="C15" s="29" t="s">
        <v>126</v>
      </c>
      <c r="D15" s="29" t="s">
        <v>21</v>
      </c>
      <c r="E15" s="32">
        <v>1.84</v>
      </c>
      <c r="F15" s="32">
        <v>3165.1</v>
      </c>
      <c r="G15" s="32">
        <v>2</v>
      </c>
      <c r="H15" s="32">
        <f t="shared" si="3"/>
        <v>11647.567999999999</v>
      </c>
      <c r="I15" s="34"/>
      <c r="J15" s="30" t="s">
        <v>160</v>
      </c>
      <c r="K15" s="59"/>
      <c r="N15" s="8">
        <f t="shared" si="0"/>
        <v>0</v>
      </c>
    </row>
    <row r="16" spans="1:23" ht="40.5" customHeight="1" x14ac:dyDescent="0.25">
      <c r="A16" s="30">
        <v>11</v>
      </c>
      <c r="B16" s="31" t="s">
        <v>27</v>
      </c>
      <c r="C16" s="29" t="s">
        <v>126</v>
      </c>
      <c r="D16" s="29" t="s">
        <v>21</v>
      </c>
      <c r="E16" s="32">
        <v>0.18</v>
      </c>
      <c r="F16" s="32">
        <v>3165.1</v>
      </c>
      <c r="G16" s="32">
        <v>36</v>
      </c>
      <c r="H16" s="32">
        <f t="shared" si="3"/>
        <v>20509.847999999998</v>
      </c>
      <c r="I16" s="34"/>
      <c r="J16" s="30" t="s">
        <v>32</v>
      </c>
      <c r="K16" s="59"/>
      <c r="N16" s="8">
        <f t="shared" si="0"/>
        <v>0</v>
      </c>
    </row>
    <row r="17" spans="1:14" ht="36.75" customHeight="1" x14ac:dyDescent="0.25">
      <c r="A17" s="30">
        <v>12</v>
      </c>
      <c r="B17" s="31" t="s">
        <v>28</v>
      </c>
      <c r="C17" s="29" t="s">
        <v>126</v>
      </c>
      <c r="D17" s="29" t="s">
        <v>21</v>
      </c>
      <c r="E17" s="32">
        <v>0.18</v>
      </c>
      <c r="F17" s="32">
        <v>3165.1</v>
      </c>
      <c r="G17" s="32">
        <v>36</v>
      </c>
      <c r="H17" s="32">
        <f t="shared" si="3"/>
        <v>20509.847999999998</v>
      </c>
      <c r="I17" s="34"/>
      <c r="J17" s="30" t="s">
        <v>32</v>
      </c>
      <c r="K17" s="59"/>
      <c r="N17" s="8">
        <f t="shared" si="0"/>
        <v>0</v>
      </c>
    </row>
    <row r="18" spans="1:14" ht="48.75" customHeight="1" x14ac:dyDescent="0.25">
      <c r="A18" s="30">
        <v>13</v>
      </c>
      <c r="B18" s="31" t="s">
        <v>29</v>
      </c>
      <c r="C18" s="29" t="s">
        <v>126</v>
      </c>
      <c r="D18" s="29" t="s">
        <v>21</v>
      </c>
      <c r="E18" s="32">
        <v>0.18</v>
      </c>
      <c r="F18" s="32">
        <v>3165.1</v>
      </c>
      <c r="G18" s="32">
        <v>36</v>
      </c>
      <c r="H18" s="32">
        <f t="shared" ref="H18:H72" si="4">E18*F18*G18</f>
        <v>20509.847999999998</v>
      </c>
      <c r="I18" s="34"/>
      <c r="J18" s="29" t="s">
        <v>32</v>
      </c>
      <c r="K18" s="58"/>
      <c r="N18" s="8">
        <f t="shared" si="0"/>
        <v>0</v>
      </c>
    </row>
    <row r="19" spans="1:14" ht="42" customHeight="1" x14ac:dyDescent="0.25">
      <c r="A19" s="30">
        <v>14</v>
      </c>
      <c r="B19" s="31" t="s">
        <v>78</v>
      </c>
      <c r="C19" s="29" t="s">
        <v>108</v>
      </c>
      <c r="D19" s="29" t="s">
        <v>8</v>
      </c>
      <c r="E19" s="32">
        <v>1095</v>
      </c>
      <c r="F19" s="32">
        <v>68</v>
      </c>
      <c r="G19" s="32">
        <v>1</v>
      </c>
      <c r="H19" s="32">
        <f t="shared" si="4"/>
        <v>74460</v>
      </c>
      <c r="I19" s="34"/>
      <c r="J19" s="29" t="s">
        <v>114</v>
      </c>
      <c r="K19" s="32"/>
      <c r="N19" s="8">
        <f t="shared" si="0"/>
        <v>0</v>
      </c>
    </row>
    <row r="20" spans="1:14" ht="126" customHeight="1" x14ac:dyDescent="0.25">
      <c r="A20" s="30">
        <v>15</v>
      </c>
      <c r="B20" s="31" t="s">
        <v>154</v>
      </c>
      <c r="C20" s="29" t="s">
        <v>126</v>
      </c>
      <c r="D20" s="29" t="s">
        <v>121</v>
      </c>
      <c r="E20" s="32">
        <f>N20/F20/G20</f>
        <v>4.1442783389450062</v>
      </c>
      <c r="F20" s="32">
        <v>3118.5</v>
      </c>
      <c r="G20" s="32">
        <v>9</v>
      </c>
      <c r="H20" s="32">
        <f t="shared" si="4"/>
        <v>116315.38800000002</v>
      </c>
      <c r="I20" s="34"/>
      <c r="J20" s="29" t="s">
        <v>23</v>
      </c>
      <c r="K20" s="32">
        <v>0.28000000000000003</v>
      </c>
      <c r="N20" s="8">
        <f t="shared" si="0"/>
        <v>116315.38800000002</v>
      </c>
    </row>
    <row r="21" spans="1:14" ht="111.75" customHeight="1" x14ac:dyDescent="0.25">
      <c r="A21" s="30">
        <v>16</v>
      </c>
      <c r="B21" s="31" t="s">
        <v>155</v>
      </c>
      <c r="C21" s="29" t="s">
        <v>126</v>
      </c>
      <c r="D21" s="29" t="s">
        <v>21</v>
      </c>
      <c r="E21" s="32">
        <v>0.69</v>
      </c>
      <c r="F21" s="32">
        <v>46156.9</v>
      </c>
      <c r="G21" s="32">
        <v>3</v>
      </c>
      <c r="H21" s="32">
        <f t="shared" si="4"/>
        <v>95544.782999999996</v>
      </c>
      <c r="I21" s="34"/>
      <c r="J21" s="29" t="s">
        <v>158</v>
      </c>
      <c r="K21" s="57">
        <v>0.24</v>
      </c>
      <c r="M21" s="20">
        <f>H21+H22</f>
        <v>100629.783</v>
      </c>
      <c r="N21" s="8">
        <f t="shared" si="0"/>
        <v>99698.90400000001</v>
      </c>
    </row>
    <row r="22" spans="1:14" ht="42" customHeight="1" x14ac:dyDescent="0.25">
      <c r="A22" s="30">
        <v>17</v>
      </c>
      <c r="B22" s="31" t="s">
        <v>30</v>
      </c>
      <c r="C22" s="29" t="s">
        <v>126</v>
      </c>
      <c r="D22" s="29" t="s">
        <v>9</v>
      </c>
      <c r="E22" s="32">
        <v>5.65</v>
      </c>
      <c r="F22" s="32">
        <v>5</v>
      </c>
      <c r="G22" s="32">
        <v>180</v>
      </c>
      <c r="H22" s="32">
        <f t="shared" si="4"/>
        <v>5085</v>
      </c>
      <c r="I22" s="34"/>
      <c r="J22" s="29" t="s">
        <v>24</v>
      </c>
      <c r="K22" s="58"/>
      <c r="N22" s="8">
        <f t="shared" si="0"/>
        <v>0</v>
      </c>
    </row>
    <row r="23" spans="1:14" ht="51" customHeight="1" x14ac:dyDescent="0.25">
      <c r="A23" s="30">
        <v>18</v>
      </c>
      <c r="B23" s="31" t="s">
        <v>31</v>
      </c>
      <c r="C23" s="29" t="s">
        <v>126</v>
      </c>
      <c r="D23" s="29" t="s">
        <v>9</v>
      </c>
      <c r="E23" s="32">
        <v>0.67</v>
      </c>
      <c r="F23" s="32">
        <v>678</v>
      </c>
      <c r="G23" s="32">
        <v>180</v>
      </c>
      <c r="H23" s="32">
        <f t="shared" si="4"/>
        <v>81766.8</v>
      </c>
      <c r="I23" s="34"/>
      <c r="J23" s="29" t="s">
        <v>24</v>
      </c>
      <c r="K23" s="57">
        <v>0.32</v>
      </c>
      <c r="M23" s="20">
        <f>SUM(H23:H25)</f>
        <v>132216.79999999999</v>
      </c>
      <c r="N23" s="8">
        <f t="shared" si="0"/>
        <v>132931.872</v>
      </c>
    </row>
    <row r="24" spans="1:14" ht="27.75" customHeight="1" x14ac:dyDescent="0.25">
      <c r="A24" s="30">
        <v>19</v>
      </c>
      <c r="B24" s="31" t="s">
        <v>115</v>
      </c>
      <c r="C24" s="29" t="s">
        <v>11</v>
      </c>
      <c r="D24" s="29" t="s">
        <v>9</v>
      </c>
      <c r="E24" s="32">
        <v>1650</v>
      </c>
      <c r="F24" s="32">
        <v>28</v>
      </c>
      <c r="G24" s="32">
        <v>1</v>
      </c>
      <c r="H24" s="32">
        <f t="shared" si="4"/>
        <v>46200</v>
      </c>
      <c r="I24" s="34"/>
      <c r="J24" s="29" t="s">
        <v>24</v>
      </c>
      <c r="K24" s="59"/>
      <c r="N24" s="8">
        <f t="shared" si="0"/>
        <v>0</v>
      </c>
    </row>
    <row r="25" spans="1:14" ht="30" customHeight="1" x14ac:dyDescent="0.25">
      <c r="A25" s="30">
        <v>20</v>
      </c>
      <c r="B25" s="31" t="s">
        <v>82</v>
      </c>
      <c r="C25" s="29" t="s">
        <v>11</v>
      </c>
      <c r="D25" s="29" t="s">
        <v>81</v>
      </c>
      <c r="E25" s="32">
        <v>125</v>
      </c>
      <c r="F25" s="32">
        <v>34</v>
      </c>
      <c r="G25" s="32">
        <v>1</v>
      </c>
      <c r="H25" s="32">
        <f t="shared" si="4"/>
        <v>4250</v>
      </c>
      <c r="I25" s="34"/>
      <c r="J25" s="29" t="s">
        <v>161</v>
      </c>
      <c r="K25" s="58"/>
      <c r="N25" s="8">
        <f t="shared" si="0"/>
        <v>0</v>
      </c>
    </row>
    <row r="26" spans="1:14" ht="138.75" customHeight="1" x14ac:dyDescent="0.25">
      <c r="A26" s="30">
        <v>21</v>
      </c>
      <c r="B26" s="35" t="s">
        <v>148</v>
      </c>
      <c r="C26" s="29" t="s">
        <v>126</v>
      </c>
      <c r="D26" s="29" t="s">
        <v>121</v>
      </c>
      <c r="E26" s="32">
        <v>7.0000000000000007E-2</v>
      </c>
      <c r="F26" s="32">
        <v>282810</v>
      </c>
      <c r="G26" s="32">
        <v>12</v>
      </c>
      <c r="H26" s="32">
        <f t="shared" si="4"/>
        <v>237560.40000000002</v>
      </c>
      <c r="I26" s="34"/>
      <c r="J26" s="29" t="s">
        <v>20</v>
      </c>
      <c r="K26" s="57">
        <v>0.6</v>
      </c>
      <c r="M26" s="20">
        <f>H26+H27</f>
        <v>247760.40000000002</v>
      </c>
      <c r="N26" s="8">
        <f t="shared" si="0"/>
        <v>249247.25999999998</v>
      </c>
    </row>
    <row r="27" spans="1:14" ht="27" customHeight="1" x14ac:dyDescent="0.25">
      <c r="A27" s="30">
        <v>22</v>
      </c>
      <c r="B27" s="31" t="s">
        <v>83</v>
      </c>
      <c r="C27" s="29" t="s">
        <v>126</v>
      </c>
      <c r="D27" s="29" t="s">
        <v>8</v>
      </c>
      <c r="E27" s="32">
        <v>680</v>
      </c>
      <c r="F27" s="32">
        <v>15</v>
      </c>
      <c r="G27" s="32">
        <v>1</v>
      </c>
      <c r="H27" s="32">
        <f t="shared" si="4"/>
        <v>10200</v>
      </c>
      <c r="I27" s="34"/>
      <c r="J27" s="29" t="s">
        <v>116</v>
      </c>
      <c r="K27" s="58"/>
      <c r="N27" s="8">
        <f t="shared" si="0"/>
        <v>0</v>
      </c>
    </row>
    <row r="28" spans="1:14" ht="71.25" customHeight="1" x14ac:dyDescent="0.25">
      <c r="A28" s="30">
        <v>23</v>
      </c>
      <c r="B28" s="35" t="s">
        <v>149</v>
      </c>
      <c r="C28" s="29" t="s">
        <v>126</v>
      </c>
      <c r="D28" s="29" t="s">
        <v>21</v>
      </c>
      <c r="E28" s="32">
        <f>N28/F28/G28</f>
        <v>0.58614849047019602</v>
      </c>
      <c r="F28" s="32">
        <v>18111.599999999999</v>
      </c>
      <c r="G28" s="32">
        <v>9</v>
      </c>
      <c r="H28" s="32">
        <f t="shared" si="4"/>
        <v>95544.78300000001</v>
      </c>
      <c r="I28" s="34"/>
      <c r="J28" s="29" t="s">
        <v>23</v>
      </c>
      <c r="K28" s="36">
        <v>0.23</v>
      </c>
      <c r="N28" s="8">
        <f t="shared" si="0"/>
        <v>95544.78300000001</v>
      </c>
    </row>
    <row r="29" spans="1:14" ht="93.75" customHeight="1" x14ac:dyDescent="0.25">
      <c r="A29" s="30">
        <v>24</v>
      </c>
      <c r="B29" s="35" t="s">
        <v>150</v>
      </c>
      <c r="C29" s="29" t="s">
        <v>126</v>
      </c>
      <c r="D29" s="29" t="s">
        <v>21</v>
      </c>
      <c r="E29" s="32">
        <v>3.9</v>
      </c>
      <c r="F29" s="32">
        <v>678</v>
      </c>
      <c r="G29" s="32">
        <v>36</v>
      </c>
      <c r="H29" s="32">
        <f t="shared" si="4"/>
        <v>95191.2</v>
      </c>
      <c r="I29" s="34"/>
      <c r="J29" s="29" t="s">
        <v>32</v>
      </c>
      <c r="K29" s="57">
        <v>0.27</v>
      </c>
      <c r="M29" s="20">
        <f>H29+H30</f>
        <v>112411.2</v>
      </c>
      <c r="N29" s="8">
        <f t="shared" si="0"/>
        <v>112161.26700000001</v>
      </c>
    </row>
    <row r="30" spans="1:14" ht="28.5" customHeight="1" x14ac:dyDescent="0.25">
      <c r="A30" s="30">
        <v>25</v>
      </c>
      <c r="B30" s="31" t="s">
        <v>84</v>
      </c>
      <c r="C30" s="29" t="s">
        <v>11</v>
      </c>
      <c r="D30" s="29" t="s">
        <v>9</v>
      </c>
      <c r="E30" s="32">
        <v>1230</v>
      </c>
      <c r="F30" s="32">
        <v>14</v>
      </c>
      <c r="G30" s="32">
        <v>1</v>
      </c>
      <c r="H30" s="32">
        <f t="shared" si="4"/>
        <v>17220</v>
      </c>
      <c r="I30" s="34"/>
      <c r="J30" s="29" t="s">
        <v>16</v>
      </c>
      <c r="K30" s="58"/>
      <c r="N30" s="8">
        <f t="shared" si="0"/>
        <v>0</v>
      </c>
    </row>
    <row r="31" spans="1:14" ht="76.5" customHeight="1" x14ac:dyDescent="0.25">
      <c r="A31" s="30">
        <v>26</v>
      </c>
      <c r="B31" s="35" t="s">
        <v>156</v>
      </c>
      <c r="C31" s="29" t="s">
        <v>126</v>
      </c>
      <c r="D31" s="29" t="s">
        <v>9</v>
      </c>
      <c r="E31" s="32">
        <v>856</v>
      </c>
      <c r="F31" s="32">
        <v>3</v>
      </c>
      <c r="G31" s="32">
        <v>9</v>
      </c>
      <c r="H31" s="32">
        <f t="shared" si="4"/>
        <v>23112</v>
      </c>
      <c r="I31" s="34"/>
      <c r="J31" s="29" t="s">
        <v>23</v>
      </c>
      <c r="K31" s="32">
        <v>0.05</v>
      </c>
      <c r="N31" s="8">
        <f t="shared" si="0"/>
        <v>20770.605</v>
      </c>
    </row>
    <row r="32" spans="1:14" ht="51.75" customHeight="1" x14ac:dyDescent="0.25">
      <c r="A32" s="30">
        <v>27</v>
      </c>
      <c r="B32" s="31" t="s">
        <v>34</v>
      </c>
      <c r="C32" s="29" t="s">
        <v>126</v>
      </c>
      <c r="D32" s="29" t="s">
        <v>129</v>
      </c>
      <c r="E32" s="32">
        <v>0.8</v>
      </c>
      <c r="F32" s="32">
        <v>7777</v>
      </c>
      <c r="G32" s="32">
        <v>3</v>
      </c>
      <c r="H32" s="32">
        <f t="shared" si="4"/>
        <v>18664.800000000003</v>
      </c>
      <c r="I32" s="34"/>
      <c r="J32" s="29" t="s">
        <v>158</v>
      </c>
      <c r="K32" s="57">
        <v>0.25</v>
      </c>
      <c r="M32" s="20">
        <f>H32+H33</f>
        <v>112168.8</v>
      </c>
      <c r="N32" s="8">
        <f t="shared" si="0"/>
        <v>103853.02500000001</v>
      </c>
    </row>
    <row r="33" spans="1:14" ht="27" customHeight="1" x14ac:dyDescent="0.25">
      <c r="A33" s="30">
        <v>28</v>
      </c>
      <c r="B33" s="35" t="s">
        <v>128</v>
      </c>
      <c r="C33" s="29" t="s">
        <v>126</v>
      </c>
      <c r="D33" s="29" t="s">
        <v>9</v>
      </c>
      <c r="E33" s="32">
        <v>487</v>
      </c>
      <c r="F33" s="32">
        <v>192</v>
      </c>
      <c r="G33" s="32">
        <v>1</v>
      </c>
      <c r="H33" s="32">
        <f t="shared" si="4"/>
        <v>93504</v>
      </c>
      <c r="I33" s="34"/>
      <c r="J33" s="29" t="s">
        <v>106</v>
      </c>
      <c r="K33" s="58"/>
      <c r="N33" s="8">
        <f t="shared" si="0"/>
        <v>0</v>
      </c>
    </row>
    <row r="34" spans="1:14" ht="35.25" customHeight="1" x14ac:dyDescent="0.25">
      <c r="A34" s="30">
        <v>29</v>
      </c>
      <c r="B34" s="31" t="s">
        <v>35</v>
      </c>
      <c r="C34" s="29" t="s">
        <v>126</v>
      </c>
      <c r="D34" s="29" t="s">
        <v>21</v>
      </c>
      <c r="E34" s="32">
        <f>N34/F34/G34</f>
        <v>0.15</v>
      </c>
      <c r="F34" s="32">
        <v>46156.9</v>
      </c>
      <c r="G34" s="32">
        <v>3</v>
      </c>
      <c r="H34" s="32">
        <f t="shared" si="4"/>
        <v>20770.605</v>
      </c>
      <c r="I34" s="34"/>
      <c r="J34" s="29" t="s">
        <v>158</v>
      </c>
      <c r="K34" s="32">
        <v>0.05</v>
      </c>
      <c r="N34" s="8">
        <f t="shared" si="0"/>
        <v>20770.605</v>
      </c>
    </row>
    <row r="35" spans="1:14" ht="62.25" customHeight="1" x14ac:dyDescent="0.25">
      <c r="A35" s="30">
        <v>30</v>
      </c>
      <c r="B35" s="31" t="s">
        <v>36</v>
      </c>
      <c r="C35" s="29" t="s">
        <v>126</v>
      </c>
      <c r="D35" s="29" t="s">
        <v>129</v>
      </c>
      <c r="E35" s="32">
        <f t="shared" ref="E35:E36" si="5">N35/F35/G35</f>
        <v>5.9350520766362352E-2</v>
      </c>
      <c r="F35" s="32">
        <v>7777</v>
      </c>
      <c r="G35" s="32">
        <v>9</v>
      </c>
      <c r="H35" s="32">
        <f t="shared" si="4"/>
        <v>4154.1210000000001</v>
      </c>
      <c r="I35" s="34"/>
      <c r="J35" s="29" t="s">
        <v>162</v>
      </c>
      <c r="K35" s="32">
        <v>0.01</v>
      </c>
      <c r="N35" s="8">
        <f t="shared" si="0"/>
        <v>4154.1210000000001</v>
      </c>
    </row>
    <row r="36" spans="1:14" ht="36.75" customHeight="1" x14ac:dyDescent="0.25">
      <c r="A36" s="30">
        <v>31</v>
      </c>
      <c r="B36" s="31" t="s">
        <v>37</v>
      </c>
      <c r="C36" s="29" t="s">
        <v>126</v>
      </c>
      <c r="D36" s="29" t="s">
        <v>129</v>
      </c>
      <c r="E36" s="32">
        <f t="shared" si="5"/>
        <v>0.5341546868972612</v>
      </c>
      <c r="F36" s="32">
        <v>7777</v>
      </c>
      <c r="G36" s="32">
        <v>1</v>
      </c>
      <c r="H36" s="32">
        <f t="shared" si="4"/>
        <v>4154.1210000000001</v>
      </c>
      <c r="I36" s="34"/>
      <c r="J36" s="29" t="s">
        <v>17</v>
      </c>
      <c r="K36" s="32">
        <v>0.01</v>
      </c>
      <c r="N36" s="8">
        <f t="shared" si="0"/>
        <v>4154.1210000000001</v>
      </c>
    </row>
    <row r="37" spans="1:14" ht="78.75" customHeight="1" x14ac:dyDescent="0.25">
      <c r="A37" s="30">
        <v>32</v>
      </c>
      <c r="B37" s="31" t="s">
        <v>124</v>
      </c>
      <c r="C37" s="29" t="s">
        <v>126</v>
      </c>
      <c r="D37" s="29" t="s">
        <v>21</v>
      </c>
      <c r="E37" s="32">
        <v>0.6</v>
      </c>
      <c r="F37" s="32">
        <v>7777</v>
      </c>
      <c r="G37" s="32">
        <v>9</v>
      </c>
      <c r="H37" s="32">
        <f t="shared" si="4"/>
        <v>41995.799999999996</v>
      </c>
      <c r="I37" s="34"/>
      <c r="J37" s="29" t="s">
        <v>23</v>
      </c>
      <c r="K37" s="57">
        <v>0.15</v>
      </c>
      <c r="M37" s="20">
        <f>H37+H38</f>
        <v>64595.799999999996</v>
      </c>
      <c r="N37" s="8">
        <f t="shared" si="0"/>
        <v>62311.814999999995</v>
      </c>
    </row>
    <row r="38" spans="1:14" ht="33" customHeight="1" x14ac:dyDescent="0.25">
      <c r="A38" s="30">
        <v>33</v>
      </c>
      <c r="B38" s="31" t="s">
        <v>85</v>
      </c>
      <c r="C38" s="29" t="s">
        <v>126</v>
      </c>
      <c r="D38" s="29" t="s">
        <v>9</v>
      </c>
      <c r="E38" s="32">
        <v>11300</v>
      </c>
      <c r="F38" s="32">
        <v>2</v>
      </c>
      <c r="G38" s="32">
        <v>1</v>
      </c>
      <c r="H38" s="32">
        <f t="shared" si="4"/>
        <v>22600</v>
      </c>
      <c r="I38" s="34"/>
      <c r="J38" s="37" t="s">
        <v>133</v>
      </c>
      <c r="K38" s="58"/>
      <c r="N38" s="8">
        <f t="shared" si="0"/>
        <v>0</v>
      </c>
    </row>
    <row r="39" spans="1:14" ht="123.75" customHeight="1" x14ac:dyDescent="0.25">
      <c r="A39" s="30">
        <v>34</v>
      </c>
      <c r="B39" s="35" t="s">
        <v>151</v>
      </c>
      <c r="C39" s="29" t="s">
        <v>126</v>
      </c>
      <c r="D39" s="29" t="s">
        <v>21</v>
      </c>
      <c r="E39" s="32">
        <f>N39/F39/G39</f>
        <v>6.3306022615814852</v>
      </c>
      <c r="F39" s="32">
        <v>224.3</v>
      </c>
      <c r="G39" s="32">
        <v>275</v>
      </c>
      <c r="H39" s="32">
        <f t="shared" si="4"/>
        <v>390487.37400000001</v>
      </c>
      <c r="I39" s="34"/>
      <c r="J39" s="29" t="s">
        <v>20</v>
      </c>
      <c r="K39" s="32">
        <v>0.94</v>
      </c>
      <c r="N39" s="8">
        <f t="shared" si="0"/>
        <v>390487.37399999995</v>
      </c>
    </row>
    <row r="40" spans="1:14" ht="69.75" customHeight="1" x14ac:dyDescent="0.25">
      <c r="A40" s="30">
        <v>35</v>
      </c>
      <c r="B40" s="31" t="s">
        <v>122</v>
      </c>
      <c r="C40" s="29" t="s">
        <v>126</v>
      </c>
      <c r="D40" s="29" t="s">
        <v>21</v>
      </c>
      <c r="E40" s="32">
        <v>0.66</v>
      </c>
      <c r="F40" s="32">
        <v>46156.9</v>
      </c>
      <c r="G40" s="32">
        <v>9</v>
      </c>
      <c r="H40" s="32">
        <f t="shared" si="4"/>
        <v>274171.98600000003</v>
      </c>
      <c r="I40" s="34"/>
      <c r="J40" s="29" t="s">
        <v>86</v>
      </c>
      <c r="K40" s="32">
        <v>0.66</v>
      </c>
      <c r="N40" s="8">
        <f t="shared" si="0"/>
        <v>274171.98600000003</v>
      </c>
    </row>
    <row r="41" spans="1:14" ht="48.75" customHeight="1" x14ac:dyDescent="0.25">
      <c r="A41" s="30">
        <v>36</v>
      </c>
      <c r="B41" s="35" t="s">
        <v>123</v>
      </c>
      <c r="C41" s="29" t="s">
        <v>126</v>
      </c>
      <c r="D41" s="29" t="s">
        <v>21</v>
      </c>
      <c r="E41" s="32">
        <v>0.59</v>
      </c>
      <c r="F41" s="32">
        <v>46156.9</v>
      </c>
      <c r="G41" s="32">
        <v>9</v>
      </c>
      <c r="H41" s="32">
        <f t="shared" si="4"/>
        <v>245093.139</v>
      </c>
      <c r="I41" s="34"/>
      <c r="J41" s="29" t="s">
        <v>86</v>
      </c>
      <c r="K41" s="32">
        <v>0.59</v>
      </c>
      <c r="N41" s="8">
        <f t="shared" si="0"/>
        <v>245093.139</v>
      </c>
    </row>
    <row r="42" spans="1:14" ht="29.25" customHeight="1" x14ac:dyDescent="0.25">
      <c r="A42" s="30">
        <v>37</v>
      </c>
      <c r="B42" s="31" t="s">
        <v>117</v>
      </c>
      <c r="C42" s="29" t="s">
        <v>11</v>
      </c>
      <c r="D42" s="29" t="s">
        <v>9</v>
      </c>
      <c r="E42" s="32">
        <v>68750</v>
      </c>
      <c r="F42" s="32">
        <v>2</v>
      </c>
      <c r="G42" s="32">
        <v>1</v>
      </c>
      <c r="H42" s="32">
        <f t="shared" si="4"/>
        <v>137500</v>
      </c>
      <c r="I42" s="34"/>
      <c r="J42" s="29" t="s">
        <v>118</v>
      </c>
      <c r="K42" s="57">
        <v>0.85</v>
      </c>
      <c r="M42" s="20">
        <f>SUM(H42:H44)</f>
        <v>355503.68699999998</v>
      </c>
      <c r="N42" s="8">
        <f t="shared" si="0"/>
        <v>353100.28499999997</v>
      </c>
    </row>
    <row r="43" spans="1:14" ht="29.25" customHeight="1" x14ac:dyDescent="0.25">
      <c r="A43" s="30">
        <v>38</v>
      </c>
      <c r="B43" s="31" t="s">
        <v>134</v>
      </c>
      <c r="C43" s="29" t="s">
        <v>11</v>
      </c>
      <c r="D43" s="29" t="s">
        <v>9</v>
      </c>
      <c r="E43" s="32">
        <v>5690</v>
      </c>
      <c r="F43" s="32">
        <v>4</v>
      </c>
      <c r="G43" s="32">
        <v>1</v>
      </c>
      <c r="H43" s="32">
        <f t="shared" ref="H43" si="6">E43*F43*G43</f>
        <v>22760</v>
      </c>
      <c r="I43" s="34"/>
      <c r="J43" s="29" t="s">
        <v>118</v>
      </c>
      <c r="K43" s="59"/>
      <c r="N43" s="8">
        <f t="shared" ref="N43" si="7">K43*9*46156.9</f>
        <v>0</v>
      </c>
    </row>
    <row r="44" spans="1:14" ht="84.75" customHeight="1" x14ac:dyDescent="0.25">
      <c r="A44" s="30">
        <v>39</v>
      </c>
      <c r="B44" s="31" t="s">
        <v>125</v>
      </c>
      <c r="C44" s="29" t="s">
        <v>126</v>
      </c>
      <c r="D44" s="29" t="s">
        <v>21</v>
      </c>
      <c r="E44" s="32">
        <v>0.47</v>
      </c>
      <c r="F44" s="32">
        <v>46156.9</v>
      </c>
      <c r="G44" s="32">
        <v>9</v>
      </c>
      <c r="H44" s="32">
        <f t="shared" si="4"/>
        <v>195243.68699999998</v>
      </c>
      <c r="I44" s="34"/>
      <c r="J44" s="29" t="s">
        <v>86</v>
      </c>
      <c r="K44" s="58"/>
      <c r="N44" s="8">
        <f t="shared" si="0"/>
        <v>0</v>
      </c>
    </row>
    <row r="45" spans="1:14" ht="95.25" customHeight="1" x14ac:dyDescent="0.25">
      <c r="A45" s="30">
        <v>40</v>
      </c>
      <c r="B45" s="31" t="s">
        <v>87</v>
      </c>
      <c r="C45" s="29" t="s">
        <v>126</v>
      </c>
      <c r="D45" s="29" t="s">
        <v>21</v>
      </c>
      <c r="E45" s="32">
        <v>0.01</v>
      </c>
      <c r="F45" s="32">
        <v>46156.9</v>
      </c>
      <c r="G45" s="32">
        <v>275</v>
      </c>
      <c r="H45" s="32">
        <f t="shared" si="4"/>
        <v>126931.47500000001</v>
      </c>
      <c r="I45" s="34"/>
      <c r="J45" s="29" t="s">
        <v>20</v>
      </c>
      <c r="K45" s="32">
        <v>0.3</v>
      </c>
      <c r="N45" s="8">
        <f t="shared" si="0"/>
        <v>124623.62999999999</v>
      </c>
    </row>
    <row r="46" spans="1:14" ht="44.25" customHeight="1" x14ac:dyDescent="0.25">
      <c r="A46" s="30">
        <v>41</v>
      </c>
      <c r="B46" s="31" t="s">
        <v>38</v>
      </c>
      <c r="C46" s="29" t="s">
        <v>126</v>
      </c>
      <c r="D46" s="29" t="s">
        <v>21</v>
      </c>
      <c r="E46" s="32">
        <v>0.01</v>
      </c>
      <c r="F46" s="32">
        <v>46156.9</v>
      </c>
      <c r="G46" s="32">
        <v>275</v>
      </c>
      <c r="H46" s="32">
        <f t="shared" si="4"/>
        <v>126931.47500000001</v>
      </c>
      <c r="I46" s="34"/>
      <c r="J46" s="29" t="s">
        <v>33</v>
      </c>
      <c r="K46" s="32">
        <v>0.3</v>
      </c>
      <c r="N46" s="8">
        <f t="shared" si="0"/>
        <v>124623.62999999999</v>
      </c>
    </row>
    <row r="47" spans="1:14" ht="37.5" customHeight="1" x14ac:dyDescent="0.25">
      <c r="A47" s="30">
        <v>42</v>
      </c>
      <c r="B47" s="31" t="s">
        <v>39</v>
      </c>
      <c r="C47" s="29" t="s">
        <v>126</v>
      </c>
      <c r="D47" s="29" t="s">
        <v>21</v>
      </c>
      <c r="E47" s="32">
        <v>0.09</v>
      </c>
      <c r="F47" s="32">
        <v>46156.9</v>
      </c>
      <c r="G47" s="32">
        <v>9</v>
      </c>
      <c r="H47" s="32">
        <f t="shared" si="4"/>
        <v>37387.089</v>
      </c>
      <c r="I47" s="34"/>
      <c r="J47" s="29" t="s">
        <v>12</v>
      </c>
      <c r="K47" s="32">
        <v>0.09</v>
      </c>
      <c r="N47" s="8">
        <f t="shared" si="0"/>
        <v>37387.089</v>
      </c>
    </row>
    <row r="48" spans="1:14" ht="48" customHeight="1" x14ac:dyDescent="0.25">
      <c r="A48" s="30">
        <v>43</v>
      </c>
      <c r="B48" s="31" t="s">
        <v>40</v>
      </c>
      <c r="C48" s="29" t="s">
        <v>11</v>
      </c>
      <c r="D48" s="29" t="s">
        <v>21</v>
      </c>
      <c r="E48" s="32">
        <v>0.08</v>
      </c>
      <c r="F48" s="32">
        <v>46156.9</v>
      </c>
      <c r="G48" s="32">
        <v>9</v>
      </c>
      <c r="H48" s="32">
        <f t="shared" si="4"/>
        <v>33232.968000000001</v>
      </c>
      <c r="I48" s="34"/>
      <c r="J48" s="29" t="s">
        <v>16</v>
      </c>
      <c r="K48" s="57">
        <v>0.1</v>
      </c>
      <c r="M48" s="20">
        <f>H48+H49</f>
        <v>41757.968000000001</v>
      </c>
      <c r="N48" s="8">
        <f t="shared" si="0"/>
        <v>41541.21</v>
      </c>
    </row>
    <row r="49" spans="1:14" ht="30.75" customHeight="1" x14ac:dyDescent="0.25">
      <c r="A49" s="30">
        <v>44</v>
      </c>
      <c r="B49" s="31" t="s">
        <v>135</v>
      </c>
      <c r="C49" s="29" t="s">
        <v>11</v>
      </c>
      <c r="D49" s="29" t="s">
        <v>9</v>
      </c>
      <c r="E49" s="32">
        <v>8525</v>
      </c>
      <c r="F49" s="32">
        <v>1</v>
      </c>
      <c r="G49" s="32">
        <v>1</v>
      </c>
      <c r="H49" s="32">
        <f t="shared" ref="H49" si="8">E49*F49*G49</f>
        <v>8525</v>
      </c>
      <c r="I49" s="34"/>
      <c r="J49" s="38" t="s">
        <v>163</v>
      </c>
      <c r="K49" s="58"/>
      <c r="N49" s="8">
        <f t="shared" ref="N49" si="9">K49*9*46156.9</f>
        <v>0</v>
      </c>
    </row>
    <row r="50" spans="1:14" ht="36" customHeight="1" x14ac:dyDescent="0.25">
      <c r="A50" s="30">
        <v>45</v>
      </c>
      <c r="B50" s="31" t="s">
        <v>119</v>
      </c>
      <c r="C50" s="29" t="s">
        <v>11</v>
      </c>
      <c r="D50" s="29" t="s">
        <v>9</v>
      </c>
      <c r="E50" s="32">
        <v>3820</v>
      </c>
      <c r="F50" s="32">
        <v>24</v>
      </c>
      <c r="G50" s="32">
        <v>1</v>
      </c>
      <c r="H50" s="32">
        <f>E50*F50*G50</f>
        <v>91680</v>
      </c>
      <c r="I50" s="34"/>
      <c r="J50" s="29" t="s">
        <v>162</v>
      </c>
      <c r="K50" s="39">
        <v>0.25</v>
      </c>
      <c r="N50" s="8">
        <f t="shared" si="0"/>
        <v>103853.02500000001</v>
      </c>
    </row>
    <row r="51" spans="1:14" ht="33.75" customHeight="1" x14ac:dyDescent="0.25">
      <c r="A51" s="30">
        <v>46</v>
      </c>
      <c r="B51" s="31" t="s">
        <v>41</v>
      </c>
      <c r="C51" s="29" t="s">
        <v>11</v>
      </c>
      <c r="D51" s="29" t="s">
        <v>21</v>
      </c>
      <c r="E51" s="32">
        <v>0.08</v>
      </c>
      <c r="F51" s="32">
        <v>46156.9</v>
      </c>
      <c r="G51" s="32">
        <v>9</v>
      </c>
      <c r="H51" s="32">
        <f t="shared" si="4"/>
        <v>33232.968000000001</v>
      </c>
      <c r="I51" s="34"/>
      <c r="J51" s="29" t="s">
        <v>16</v>
      </c>
      <c r="K51" s="57">
        <v>1.25</v>
      </c>
      <c r="M51" s="20">
        <f>SUM(H51:H67)</f>
        <v>413617.74800000002</v>
      </c>
      <c r="N51" s="8">
        <f t="shared" si="0"/>
        <v>519265.125</v>
      </c>
    </row>
    <row r="52" spans="1:14" ht="35.25" customHeight="1" x14ac:dyDescent="0.25">
      <c r="A52" s="30">
        <v>47</v>
      </c>
      <c r="B52" s="31" t="s">
        <v>42</v>
      </c>
      <c r="C52" s="29" t="s">
        <v>126</v>
      </c>
      <c r="D52" s="29" t="s">
        <v>21</v>
      </c>
      <c r="E52" s="32">
        <v>0.08</v>
      </c>
      <c r="F52" s="32">
        <v>46156.9</v>
      </c>
      <c r="G52" s="32">
        <v>9</v>
      </c>
      <c r="H52" s="32">
        <f t="shared" si="4"/>
        <v>33232.968000000001</v>
      </c>
      <c r="I52" s="34"/>
      <c r="J52" s="29" t="s">
        <v>16</v>
      </c>
      <c r="K52" s="59"/>
      <c r="N52" s="8">
        <f t="shared" si="0"/>
        <v>0</v>
      </c>
    </row>
    <row r="53" spans="1:14" ht="33.75" customHeight="1" x14ac:dyDescent="0.25">
      <c r="A53" s="30">
        <v>48</v>
      </c>
      <c r="B53" s="31" t="s">
        <v>43</v>
      </c>
      <c r="C53" s="29" t="s">
        <v>11</v>
      </c>
      <c r="D53" s="29" t="s">
        <v>21</v>
      </c>
      <c r="E53" s="32">
        <v>0.08</v>
      </c>
      <c r="F53" s="32">
        <v>46156.9</v>
      </c>
      <c r="G53" s="32">
        <v>3</v>
      </c>
      <c r="H53" s="32">
        <f t="shared" si="4"/>
        <v>11077.656000000001</v>
      </c>
      <c r="I53" s="34"/>
      <c r="J53" s="29" t="s">
        <v>158</v>
      </c>
      <c r="K53" s="59"/>
      <c r="N53" s="8">
        <f t="shared" si="0"/>
        <v>0</v>
      </c>
    </row>
    <row r="54" spans="1:14" ht="30" customHeight="1" x14ac:dyDescent="0.25">
      <c r="A54" s="30">
        <v>49</v>
      </c>
      <c r="B54" s="31" t="s">
        <v>44</v>
      </c>
      <c r="C54" s="29" t="s">
        <v>126</v>
      </c>
      <c r="D54" s="29" t="s">
        <v>21</v>
      </c>
      <c r="E54" s="32">
        <v>0.08</v>
      </c>
      <c r="F54" s="32">
        <v>46156.9</v>
      </c>
      <c r="G54" s="32">
        <v>3</v>
      </c>
      <c r="H54" s="32">
        <f t="shared" si="4"/>
        <v>11077.656000000001</v>
      </c>
      <c r="I54" s="34"/>
      <c r="J54" s="29" t="s">
        <v>158</v>
      </c>
      <c r="K54" s="59"/>
      <c r="N54" s="8">
        <f t="shared" si="0"/>
        <v>0</v>
      </c>
    </row>
    <row r="55" spans="1:14" ht="32.25" customHeight="1" x14ac:dyDescent="0.25">
      <c r="A55" s="30">
        <v>50</v>
      </c>
      <c r="B55" s="31" t="s">
        <v>88</v>
      </c>
      <c r="C55" s="29" t="s">
        <v>11</v>
      </c>
      <c r="D55" s="29" t="s">
        <v>9</v>
      </c>
      <c r="E55" s="32">
        <v>112</v>
      </c>
      <c r="F55" s="32">
        <v>95</v>
      </c>
      <c r="G55" s="32">
        <v>3</v>
      </c>
      <c r="H55" s="32">
        <f>E55*F55*G55</f>
        <v>31920</v>
      </c>
      <c r="I55" s="34"/>
      <c r="J55" s="29" t="s">
        <v>158</v>
      </c>
      <c r="K55" s="59"/>
      <c r="N55" s="8">
        <f t="shared" si="0"/>
        <v>0</v>
      </c>
    </row>
    <row r="56" spans="1:14" ht="32.25" customHeight="1" x14ac:dyDescent="0.25">
      <c r="A56" s="30">
        <v>51</v>
      </c>
      <c r="B56" s="31" t="s">
        <v>89</v>
      </c>
      <c r="C56" s="29" t="s">
        <v>11</v>
      </c>
      <c r="D56" s="29" t="s">
        <v>9</v>
      </c>
      <c r="E56" s="32">
        <v>85</v>
      </c>
      <c r="F56" s="32">
        <v>95</v>
      </c>
      <c r="G56" s="32">
        <v>2</v>
      </c>
      <c r="H56" s="32">
        <f t="shared" ref="H56" si="10">E56*F56*G56</f>
        <v>16150</v>
      </c>
      <c r="I56" s="34"/>
      <c r="J56" s="29" t="s">
        <v>164</v>
      </c>
      <c r="K56" s="59"/>
      <c r="N56" s="8">
        <f t="shared" si="0"/>
        <v>0</v>
      </c>
    </row>
    <row r="57" spans="1:14" ht="40.5" customHeight="1" x14ac:dyDescent="0.25">
      <c r="A57" s="30">
        <v>52</v>
      </c>
      <c r="B57" s="31" t="s">
        <v>90</v>
      </c>
      <c r="C57" s="29" t="s">
        <v>11</v>
      </c>
      <c r="D57" s="29" t="s">
        <v>9</v>
      </c>
      <c r="E57" s="32">
        <v>112</v>
      </c>
      <c r="F57" s="32">
        <v>95</v>
      </c>
      <c r="G57" s="32">
        <v>2</v>
      </c>
      <c r="H57" s="32">
        <f>E57*F57*G57</f>
        <v>21280</v>
      </c>
      <c r="I57" s="34"/>
      <c r="J57" s="29" t="s">
        <v>164</v>
      </c>
      <c r="K57" s="59"/>
      <c r="N57" s="8">
        <f t="shared" si="0"/>
        <v>0</v>
      </c>
    </row>
    <row r="58" spans="1:14" ht="28.5" customHeight="1" x14ac:dyDescent="0.25">
      <c r="A58" s="30">
        <v>53</v>
      </c>
      <c r="B58" s="31" t="s">
        <v>91</v>
      </c>
      <c r="C58" s="29" t="s">
        <v>11</v>
      </c>
      <c r="D58" s="29" t="s">
        <v>9</v>
      </c>
      <c r="E58" s="32">
        <v>85</v>
      </c>
      <c r="F58" s="32">
        <v>95</v>
      </c>
      <c r="G58" s="32">
        <v>2</v>
      </c>
      <c r="H58" s="32">
        <f t="shared" ref="H58" si="11">E58*F58*G58</f>
        <v>16150</v>
      </c>
      <c r="I58" s="34"/>
      <c r="J58" s="29" t="s">
        <v>164</v>
      </c>
      <c r="K58" s="59"/>
      <c r="N58" s="8">
        <f t="shared" si="0"/>
        <v>0</v>
      </c>
    </row>
    <row r="59" spans="1:14" ht="36.75" customHeight="1" x14ac:dyDescent="0.25">
      <c r="A59" s="30">
        <v>54</v>
      </c>
      <c r="B59" s="31" t="s">
        <v>94</v>
      </c>
      <c r="C59" s="29" t="s">
        <v>11</v>
      </c>
      <c r="D59" s="29" t="s">
        <v>92</v>
      </c>
      <c r="E59" s="32">
        <v>0.56000000000000005</v>
      </c>
      <c r="F59" s="32">
        <v>13115</v>
      </c>
      <c r="G59" s="32">
        <v>2</v>
      </c>
      <c r="H59" s="32">
        <f t="shared" si="4"/>
        <v>14688.800000000001</v>
      </c>
      <c r="I59" s="34"/>
      <c r="J59" s="29" t="s">
        <v>164</v>
      </c>
      <c r="K59" s="59"/>
      <c r="N59" s="8">
        <f t="shared" si="0"/>
        <v>0</v>
      </c>
    </row>
    <row r="60" spans="1:14" ht="33.75" customHeight="1" x14ac:dyDescent="0.25">
      <c r="A60" s="30">
        <v>55</v>
      </c>
      <c r="B60" s="31" t="s">
        <v>93</v>
      </c>
      <c r="C60" s="29" t="s">
        <v>11</v>
      </c>
      <c r="D60" s="29" t="s">
        <v>92</v>
      </c>
      <c r="E60" s="32">
        <v>0.43</v>
      </c>
      <c r="F60" s="32">
        <v>13115</v>
      </c>
      <c r="G60" s="32">
        <v>2</v>
      </c>
      <c r="H60" s="32">
        <f t="shared" si="4"/>
        <v>11278.9</v>
      </c>
      <c r="I60" s="34"/>
      <c r="J60" s="29" t="s">
        <v>164</v>
      </c>
      <c r="K60" s="59"/>
      <c r="N60" s="8">
        <f t="shared" si="0"/>
        <v>0</v>
      </c>
    </row>
    <row r="61" spans="1:14" ht="31.5" customHeight="1" x14ac:dyDescent="0.25">
      <c r="A61" s="30">
        <v>56</v>
      </c>
      <c r="B61" s="31" t="s">
        <v>95</v>
      </c>
      <c r="C61" s="29" t="s">
        <v>11</v>
      </c>
      <c r="D61" s="29" t="s">
        <v>92</v>
      </c>
      <c r="E61" s="32">
        <v>0.56000000000000005</v>
      </c>
      <c r="F61" s="32">
        <v>13740</v>
      </c>
      <c r="G61" s="32">
        <v>2</v>
      </c>
      <c r="H61" s="32">
        <f t="shared" si="4"/>
        <v>15388.800000000001</v>
      </c>
      <c r="I61" s="34"/>
      <c r="J61" s="29" t="s">
        <v>164</v>
      </c>
      <c r="K61" s="59"/>
      <c r="N61" s="8">
        <f t="shared" si="0"/>
        <v>0</v>
      </c>
    </row>
    <row r="62" spans="1:14" ht="30" customHeight="1" x14ac:dyDescent="0.25">
      <c r="A62" s="30">
        <v>57</v>
      </c>
      <c r="B62" s="31" t="s">
        <v>97</v>
      </c>
      <c r="C62" s="29" t="s">
        <v>11</v>
      </c>
      <c r="D62" s="29" t="s">
        <v>92</v>
      </c>
      <c r="E62" s="32">
        <v>480</v>
      </c>
      <c r="F62" s="32">
        <v>26</v>
      </c>
      <c r="G62" s="32">
        <v>1</v>
      </c>
      <c r="H62" s="32">
        <f t="shared" si="4"/>
        <v>12480</v>
      </c>
      <c r="I62" s="34"/>
      <c r="J62" s="29" t="s">
        <v>16</v>
      </c>
      <c r="K62" s="59"/>
      <c r="N62" s="8">
        <f t="shared" si="0"/>
        <v>0</v>
      </c>
    </row>
    <row r="63" spans="1:14" ht="36" customHeight="1" x14ac:dyDescent="0.25">
      <c r="A63" s="30">
        <v>58</v>
      </c>
      <c r="B63" s="31" t="s">
        <v>110</v>
      </c>
      <c r="C63" s="29" t="s">
        <v>11</v>
      </c>
      <c r="D63" s="29" t="s">
        <v>9</v>
      </c>
      <c r="E63" s="32">
        <v>13840</v>
      </c>
      <c r="F63" s="32">
        <v>5</v>
      </c>
      <c r="G63" s="32">
        <v>1</v>
      </c>
      <c r="H63" s="32">
        <f t="shared" si="4"/>
        <v>69200</v>
      </c>
      <c r="I63" s="34"/>
      <c r="J63" s="29" t="s">
        <v>165</v>
      </c>
      <c r="K63" s="59"/>
      <c r="N63" s="8">
        <f t="shared" ref="N63:N65" si="12">K63*9*46156.9</f>
        <v>0</v>
      </c>
    </row>
    <row r="64" spans="1:14" ht="31.5" customHeight="1" x14ac:dyDescent="0.25">
      <c r="A64" s="30">
        <v>59</v>
      </c>
      <c r="B64" s="31" t="s">
        <v>111</v>
      </c>
      <c r="C64" s="29" t="s">
        <v>11</v>
      </c>
      <c r="D64" s="29" t="s">
        <v>9</v>
      </c>
      <c r="E64" s="32">
        <v>5230</v>
      </c>
      <c r="F64" s="32">
        <v>13</v>
      </c>
      <c r="G64" s="32">
        <v>1</v>
      </c>
      <c r="H64" s="32">
        <f t="shared" si="4"/>
        <v>67990</v>
      </c>
      <c r="I64" s="34"/>
      <c r="J64" s="29" t="s">
        <v>166</v>
      </c>
      <c r="K64" s="59"/>
      <c r="N64" s="8">
        <f t="shared" si="12"/>
        <v>0</v>
      </c>
    </row>
    <row r="65" spans="1:14" ht="28.5" customHeight="1" x14ac:dyDescent="0.25">
      <c r="A65" s="30">
        <v>60</v>
      </c>
      <c r="B65" s="31" t="s">
        <v>112</v>
      </c>
      <c r="C65" s="29" t="s">
        <v>11</v>
      </c>
      <c r="D65" s="29" t="s">
        <v>81</v>
      </c>
      <c r="E65" s="32">
        <v>220</v>
      </c>
      <c r="F65" s="32">
        <v>48</v>
      </c>
      <c r="G65" s="32">
        <v>1</v>
      </c>
      <c r="H65" s="32">
        <f t="shared" si="4"/>
        <v>10560</v>
      </c>
      <c r="I65" s="34"/>
      <c r="J65" s="29" t="s">
        <v>16</v>
      </c>
      <c r="K65" s="59"/>
      <c r="N65" s="8">
        <f t="shared" si="12"/>
        <v>0</v>
      </c>
    </row>
    <row r="66" spans="1:14" ht="27.75" customHeight="1" x14ac:dyDescent="0.25">
      <c r="A66" s="30">
        <v>61</v>
      </c>
      <c r="B66" s="31" t="s">
        <v>98</v>
      </c>
      <c r="C66" s="29" t="s">
        <v>11</v>
      </c>
      <c r="D66" s="29" t="s">
        <v>92</v>
      </c>
      <c r="E66" s="32">
        <v>2.5</v>
      </c>
      <c r="F66" s="32">
        <v>4400</v>
      </c>
      <c r="G66" s="32">
        <v>3</v>
      </c>
      <c r="H66" s="32">
        <f t="shared" si="4"/>
        <v>33000</v>
      </c>
      <c r="I66" s="34"/>
      <c r="J66" s="29" t="s">
        <v>158</v>
      </c>
      <c r="K66" s="59"/>
      <c r="N66" s="8">
        <f t="shared" si="0"/>
        <v>0</v>
      </c>
    </row>
    <row r="67" spans="1:14" ht="30" customHeight="1" x14ac:dyDescent="0.25">
      <c r="A67" s="30">
        <v>62</v>
      </c>
      <c r="B67" s="31" t="s">
        <v>99</v>
      </c>
      <c r="C67" s="29" t="s">
        <v>11</v>
      </c>
      <c r="D67" s="29" t="s">
        <v>92</v>
      </c>
      <c r="E67" s="32">
        <v>2.5</v>
      </c>
      <c r="F67" s="32">
        <v>982</v>
      </c>
      <c r="G67" s="32">
        <v>2</v>
      </c>
      <c r="H67" s="32">
        <f t="shared" si="4"/>
        <v>4910</v>
      </c>
      <c r="I67" s="34"/>
      <c r="J67" s="29" t="s">
        <v>26</v>
      </c>
      <c r="K67" s="58"/>
      <c r="N67" s="8">
        <f t="shared" si="0"/>
        <v>0</v>
      </c>
    </row>
    <row r="68" spans="1:14" ht="39.75" customHeight="1" x14ac:dyDescent="0.25">
      <c r="A68" s="30">
        <v>63</v>
      </c>
      <c r="B68" s="31" t="s">
        <v>45</v>
      </c>
      <c r="C68" s="29" t="s">
        <v>11</v>
      </c>
      <c r="D68" s="29" t="s">
        <v>81</v>
      </c>
      <c r="E68" s="32">
        <f>N68/F68/G68</f>
        <v>2.3483681884368313</v>
      </c>
      <c r="F68" s="32">
        <v>58375</v>
      </c>
      <c r="G68" s="32">
        <v>1</v>
      </c>
      <c r="H68" s="32">
        <f t="shared" si="4"/>
        <v>137085.99300000002</v>
      </c>
      <c r="I68" s="34"/>
      <c r="J68" s="29" t="s">
        <v>96</v>
      </c>
      <c r="K68" s="32">
        <v>0.33</v>
      </c>
      <c r="N68" s="8">
        <f t="shared" si="0"/>
        <v>137085.99300000002</v>
      </c>
    </row>
    <row r="69" spans="1:14" ht="27.75" customHeight="1" x14ac:dyDescent="0.25">
      <c r="A69" s="30">
        <v>64</v>
      </c>
      <c r="B69" s="31" t="s">
        <v>46</v>
      </c>
      <c r="C69" s="29" t="s">
        <v>11</v>
      </c>
      <c r="D69" s="29" t="s">
        <v>21</v>
      </c>
      <c r="E69" s="32">
        <f>N69/F69/G69</f>
        <v>2.4300000000000002</v>
      </c>
      <c r="F69" s="32">
        <v>46156.9</v>
      </c>
      <c r="G69" s="32">
        <v>1</v>
      </c>
      <c r="H69" s="32">
        <f t="shared" si="4"/>
        <v>112161.26700000001</v>
      </c>
      <c r="I69" s="34"/>
      <c r="J69" s="29" t="s">
        <v>167</v>
      </c>
      <c r="K69" s="32">
        <v>0.27</v>
      </c>
      <c r="N69" s="8">
        <f t="shared" si="0"/>
        <v>112161.26700000001</v>
      </c>
    </row>
    <row r="70" spans="1:14" ht="30" customHeight="1" x14ac:dyDescent="0.25">
      <c r="A70" s="30">
        <v>65</v>
      </c>
      <c r="B70" s="31" t="s">
        <v>47</v>
      </c>
      <c r="C70" s="29" t="s">
        <v>11</v>
      </c>
      <c r="D70" s="29" t="s">
        <v>21</v>
      </c>
      <c r="E70" s="32">
        <v>0.27</v>
      </c>
      <c r="F70" s="32">
        <v>46156.9</v>
      </c>
      <c r="G70" s="32">
        <v>9</v>
      </c>
      <c r="H70" s="32">
        <f t="shared" si="4"/>
        <v>112161.26700000001</v>
      </c>
      <c r="I70" s="34"/>
      <c r="J70" s="29" t="s">
        <v>16</v>
      </c>
      <c r="K70" s="32">
        <v>0.27</v>
      </c>
      <c r="N70" s="8">
        <f t="shared" si="0"/>
        <v>112161.26700000001</v>
      </c>
    </row>
    <row r="71" spans="1:14" ht="33.75" customHeight="1" x14ac:dyDescent="0.25">
      <c r="A71" s="30">
        <v>66</v>
      </c>
      <c r="B71" s="31" t="s">
        <v>48</v>
      </c>
      <c r="C71" s="29" t="s">
        <v>11</v>
      </c>
      <c r="D71" s="29" t="s">
        <v>21</v>
      </c>
      <c r="E71" s="32">
        <v>0.81</v>
      </c>
      <c r="F71" s="32">
        <v>46156.9</v>
      </c>
      <c r="G71" s="32">
        <v>3</v>
      </c>
      <c r="H71" s="32">
        <f t="shared" si="4"/>
        <v>112161.26700000002</v>
      </c>
      <c r="I71" s="34"/>
      <c r="J71" s="29" t="s">
        <v>168</v>
      </c>
      <c r="K71" s="32">
        <v>0.27</v>
      </c>
      <c r="N71" s="8">
        <f t="shared" si="0"/>
        <v>112161.26700000001</v>
      </c>
    </row>
    <row r="72" spans="1:14" ht="189" customHeight="1" x14ac:dyDescent="0.25">
      <c r="A72" s="30">
        <v>67</v>
      </c>
      <c r="B72" s="35" t="s">
        <v>157</v>
      </c>
      <c r="C72" s="29" t="s">
        <v>126</v>
      </c>
      <c r="D72" s="29" t="s">
        <v>121</v>
      </c>
      <c r="E72" s="32">
        <v>0.85</v>
      </c>
      <c r="F72" s="32">
        <v>28479.599999999999</v>
      </c>
      <c r="G72" s="32">
        <v>9</v>
      </c>
      <c r="H72" s="32">
        <f t="shared" si="4"/>
        <v>217868.94</v>
      </c>
      <c r="I72" s="34"/>
      <c r="J72" s="29" t="s">
        <v>49</v>
      </c>
      <c r="K72" s="57">
        <v>1.33</v>
      </c>
      <c r="M72" s="20">
        <f>SUM(H72:H77)</f>
        <v>552968.93999999994</v>
      </c>
      <c r="N72" s="8">
        <f t="shared" si="0"/>
        <v>552498.09299999999</v>
      </c>
    </row>
    <row r="73" spans="1:14" ht="29.25" customHeight="1" x14ac:dyDescent="0.25">
      <c r="A73" s="30">
        <v>68</v>
      </c>
      <c r="B73" s="31" t="s">
        <v>100</v>
      </c>
      <c r="C73" s="29" t="s">
        <v>11</v>
      </c>
      <c r="D73" s="29" t="s">
        <v>9</v>
      </c>
      <c r="E73" s="32">
        <v>125</v>
      </c>
      <c r="F73" s="32">
        <v>168</v>
      </c>
      <c r="G73" s="32">
        <v>1</v>
      </c>
      <c r="H73" s="32">
        <f t="shared" ref="H73:H108" si="13">E73*F73*G73</f>
        <v>21000</v>
      </c>
      <c r="I73" s="34"/>
      <c r="J73" s="29" t="s">
        <v>49</v>
      </c>
      <c r="K73" s="59"/>
      <c r="N73" s="8">
        <f t="shared" ref="N73:N107" si="14">K73*9*46156.9</f>
        <v>0</v>
      </c>
    </row>
    <row r="74" spans="1:14" ht="27" customHeight="1" x14ac:dyDescent="0.25">
      <c r="A74" s="30">
        <v>69</v>
      </c>
      <c r="B74" s="31" t="s">
        <v>141</v>
      </c>
      <c r="C74" s="29" t="s">
        <v>11</v>
      </c>
      <c r="D74" s="29" t="s">
        <v>9</v>
      </c>
      <c r="E74" s="32">
        <v>260</v>
      </c>
      <c r="F74" s="32">
        <v>192</v>
      </c>
      <c r="G74" s="32">
        <v>3</v>
      </c>
      <c r="H74" s="32">
        <f t="shared" si="13"/>
        <v>149760</v>
      </c>
      <c r="I74" s="34"/>
      <c r="J74" s="29" t="s">
        <v>158</v>
      </c>
      <c r="K74" s="59"/>
      <c r="N74" s="8"/>
    </row>
    <row r="75" spans="1:14" ht="31.5" customHeight="1" x14ac:dyDescent="0.25">
      <c r="A75" s="30">
        <v>70</v>
      </c>
      <c r="B75" s="31" t="s">
        <v>101</v>
      </c>
      <c r="C75" s="29" t="s">
        <v>11</v>
      </c>
      <c r="D75" s="29" t="s">
        <v>9</v>
      </c>
      <c r="E75" s="32">
        <v>780</v>
      </c>
      <c r="F75" s="32">
        <v>6</v>
      </c>
      <c r="G75" s="32">
        <v>1</v>
      </c>
      <c r="H75" s="32">
        <f t="shared" si="13"/>
        <v>4680</v>
      </c>
      <c r="I75" s="34"/>
      <c r="J75" s="29" t="s">
        <v>49</v>
      </c>
      <c r="K75" s="59"/>
      <c r="N75" s="8">
        <f t="shared" si="14"/>
        <v>0</v>
      </c>
    </row>
    <row r="76" spans="1:14" ht="31.5" customHeight="1" x14ac:dyDescent="0.25">
      <c r="A76" s="30">
        <v>71</v>
      </c>
      <c r="B76" s="31" t="s">
        <v>102</v>
      </c>
      <c r="C76" s="29" t="s">
        <v>11</v>
      </c>
      <c r="D76" s="29" t="s">
        <v>9</v>
      </c>
      <c r="E76" s="32">
        <v>1220</v>
      </c>
      <c r="F76" s="32">
        <v>3</v>
      </c>
      <c r="G76" s="32">
        <v>1</v>
      </c>
      <c r="H76" s="32">
        <f t="shared" si="13"/>
        <v>3660</v>
      </c>
      <c r="I76" s="34"/>
      <c r="J76" s="29" t="s">
        <v>49</v>
      </c>
      <c r="K76" s="59"/>
      <c r="N76" s="8">
        <f t="shared" si="14"/>
        <v>0</v>
      </c>
    </row>
    <row r="77" spans="1:14" ht="32.25" customHeight="1" x14ac:dyDescent="0.25">
      <c r="A77" s="30">
        <v>72</v>
      </c>
      <c r="B77" s="31" t="s">
        <v>136</v>
      </c>
      <c r="C77" s="29" t="s">
        <v>11</v>
      </c>
      <c r="D77" s="29" t="s">
        <v>9</v>
      </c>
      <c r="E77" s="32">
        <v>9750</v>
      </c>
      <c r="F77" s="32">
        <v>16</v>
      </c>
      <c r="G77" s="32">
        <v>1</v>
      </c>
      <c r="H77" s="32">
        <f t="shared" si="13"/>
        <v>156000</v>
      </c>
      <c r="I77" s="34"/>
      <c r="J77" s="29" t="s">
        <v>169</v>
      </c>
      <c r="K77" s="58"/>
      <c r="N77" s="8">
        <f t="shared" si="14"/>
        <v>0</v>
      </c>
    </row>
    <row r="78" spans="1:14" ht="31.5" customHeight="1" x14ac:dyDescent="0.25">
      <c r="A78" s="30">
        <v>73</v>
      </c>
      <c r="B78" s="31" t="s">
        <v>137</v>
      </c>
      <c r="C78" s="29" t="s">
        <v>11</v>
      </c>
      <c r="D78" s="29" t="s">
        <v>9</v>
      </c>
      <c r="E78" s="32">
        <v>493772</v>
      </c>
      <c r="F78" s="32">
        <v>1</v>
      </c>
      <c r="G78" s="32">
        <v>1</v>
      </c>
      <c r="H78" s="32">
        <f t="shared" ref="H78:H83" si="15">E78*F78*G78</f>
        <v>493772</v>
      </c>
      <c r="I78" s="34"/>
      <c r="J78" s="29" t="s">
        <v>170</v>
      </c>
      <c r="K78" s="32"/>
      <c r="N78" s="8">
        <f t="shared" si="14"/>
        <v>0</v>
      </c>
    </row>
    <row r="79" spans="1:14" ht="65.25" customHeight="1" x14ac:dyDescent="0.25">
      <c r="A79" s="30">
        <v>74</v>
      </c>
      <c r="B79" s="35" t="s">
        <v>140</v>
      </c>
      <c r="C79" s="29" t="s">
        <v>126</v>
      </c>
      <c r="D79" s="29" t="s">
        <v>21</v>
      </c>
      <c r="E79" s="32">
        <v>1.45</v>
      </c>
      <c r="F79" s="32">
        <v>46156.9</v>
      </c>
      <c r="G79" s="32">
        <v>9</v>
      </c>
      <c r="H79" s="32">
        <f t="shared" si="15"/>
        <v>602347.54500000004</v>
      </c>
      <c r="I79" s="34"/>
      <c r="J79" s="29" t="s">
        <v>49</v>
      </c>
      <c r="K79" s="32">
        <v>1.45</v>
      </c>
      <c r="N79" s="8">
        <f t="shared" si="14"/>
        <v>602347.54499999993</v>
      </c>
    </row>
    <row r="80" spans="1:14" ht="32.25" customHeight="1" x14ac:dyDescent="0.25">
      <c r="A80" s="30">
        <v>75</v>
      </c>
      <c r="B80" s="35" t="s">
        <v>50</v>
      </c>
      <c r="C80" s="29" t="s">
        <v>126</v>
      </c>
      <c r="D80" s="29" t="s">
        <v>21</v>
      </c>
      <c r="E80" s="32">
        <v>3.45</v>
      </c>
      <c r="F80" s="32">
        <v>46156.9</v>
      </c>
      <c r="G80" s="32">
        <v>9</v>
      </c>
      <c r="H80" s="32">
        <f t="shared" si="15"/>
        <v>1433171.7450000001</v>
      </c>
      <c r="I80" s="34"/>
      <c r="J80" s="29" t="s">
        <v>53</v>
      </c>
      <c r="K80" s="32">
        <v>3.45</v>
      </c>
      <c r="N80" s="8">
        <f t="shared" si="14"/>
        <v>1433171.7450000001</v>
      </c>
    </row>
    <row r="81" spans="1:14" ht="27" customHeight="1" x14ac:dyDescent="0.25">
      <c r="A81" s="30">
        <v>76</v>
      </c>
      <c r="B81" s="35" t="s">
        <v>138</v>
      </c>
      <c r="C81" s="29" t="s">
        <v>126</v>
      </c>
      <c r="D81" s="29" t="s">
        <v>9</v>
      </c>
      <c r="E81" s="32">
        <f t="shared" ref="E81:E87" si="16">N81/F81/G81</f>
        <v>142.24717363636361</v>
      </c>
      <c r="F81" s="32">
        <v>12</v>
      </c>
      <c r="G81" s="32">
        <v>275</v>
      </c>
      <c r="H81" s="32">
        <f t="shared" si="15"/>
        <v>469415.67299999989</v>
      </c>
      <c r="I81" s="34"/>
      <c r="J81" s="29" t="s">
        <v>49</v>
      </c>
      <c r="K81" s="32">
        <v>1.1299999999999999</v>
      </c>
      <c r="N81" s="8">
        <f t="shared" si="14"/>
        <v>469415.67299999995</v>
      </c>
    </row>
    <row r="82" spans="1:14" ht="25.5" customHeight="1" x14ac:dyDescent="0.25">
      <c r="A82" s="30">
        <v>77</v>
      </c>
      <c r="B82" s="35" t="s">
        <v>51</v>
      </c>
      <c r="C82" s="29" t="s">
        <v>126</v>
      </c>
      <c r="D82" s="29" t="s">
        <v>9</v>
      </c>
      <c r="E82" s="32">
        <f t="shared" si="16"/>
        <v>142.24717363636361</v>
      </c>
      <c r="F82" s="32">
        <v>12</v>
      </c>
      <c r="G82" s="32">
        <v>275</v>
      </c>
      <c r="H82" s="32">
        <f t="shared" si="15"/>
        <v>469415.67299999989</v>
      </c>
      <c r="I82" s="34"/>
      <c r="J82" s="29" t="s">
        <v>53</v>
      </c>
      <c r="K82" s="32">
        <v>1.1299999999999999</v>
      </c>
      <c r="N82" s="8">
        <f t="shared" si="14"/>
        <v>469415.67299999995</v>
      </c>
    </row>
    <row r="83" spans="1:14" ht="33.75" customHeight="1" x14ac:dyDescent="0.25">
      <c r="A83" s="30">
        <v>78</v>
      </c>
      <c r="B83" s="35" t="s">
        <v>52</v>
      </c>
      <c r="C83" s="29" t="s">
        <v>126</v>
      </c>
      <c r="D83" s="29" t="s">
        <v>9</v>
      </c>
      <c r="E83" s="32">
        <f t="shared" si="16"/>
        <v>4307.9773333333342</v>
      </c>
      <c r="F83" s="32">
        <v>12</v>
      </c>
      <c r="G83" s="32">
        <v>9</v>
      </c>
      <c r="H83" s="32">
        <f t="shared" si="15"/>
        <v>465261.55200000008</v>
      </c>
      <c r="I83" s="34"/>
      <c r="J83" s="29" t="s">
        <v>49</v>
      </c>
      <c r="K83" s="32">
        <v>1.1200000000000001</v>
      </c>
      <c r="N83" s="8">
        <f t="shared" si="14"/>
        <v>465261.55200000008</v>
      </c>
    </row>
    <row r="84" spans="1:14" ht="46.5" customHeight="1" x14ac:dyDescent="0.25">
      <c r="A84" s="30">
        <v>79</v>
      </c>
      <c r="B84" s="31" t="s">
        <v>54</v>
      </c>
      <c r="C84" s="29" t="s">
        <v>126</v>
      </c>
      <c r="D84" s="29" t="s">
        <v>21</v>
      </c>
      <c r="E84" s="32">
        <f t="shared" si="16"/>
        <v>0.19719356258197365</v>
      </c>
      <c r="F84" s="32">
        <v>17023.2</v>
      </c>
      <c r="G84" s="32">
        <v>198</v>
      </c>
      <c r="H84" s="32">
        <f t="shared" si="13"/>
        <v>664659.36</v>
      </c>
      <c r="I84" s="34"/>
      <c r="J84" s="29" t="s">
        <v>57</v>
      </c>
      <c r="K84" s="32">
        <v>1.6</v>
      </c>
      <c r="N84" s="8">
        <f t="shared" si="14"/>
        <v>664659.36</v>
      </c>
    </row>
    <row r="85" spans="1:14" ht="51" customHeight="1" x14ac:dyDescent="0.25">
      <c r="A85" s="30">
        <v>80</v>
      </c>
      <c r="B85" s="31" t="s">
        <v>55</v>
      </c>
      <c r="C85" s="29" t="s">
        <v>126</v>
      </c>
      <c r="D85" s="29" t="s">
        <v>21</v>
      </c>
      <c r="E85" s="32">
        <f t="shared" si="16"/>
        <v>0.92187990507072703</v>
      </c>
      <c r="F85" s="32">
        <v>17023.2</v>
      </c>
      <c r="G85" s="32">
        <v>36</v>
      </c>
      <c r="H85" s="32">
        <f t="shared" si="13"/>
        <v>564960.45600000001</v>
      </c>
      <c r="I85" s="34"/>
      <c r="J85" s="29" t="s">
        <v>32</v>
      </c>
      <c r="K85" s="32">
        <v>1.36</v>
      </c>
      <c r="N85" s="8">
        <f t="shared" si="14"/>
        <v>564960.45600000001</v>
      </c>
    </row>
    <row r="86" spans="1:14" ht="27.75" customHeight="1" x14ac:dyDescent="0.25">
      <c r="A86" s="30">
        <v>81</v>
      </c>
      <c r="B86" s="31" t="s">
        <v>77</v>
      </c>
      <c r="C86" s="29" t="s">
        <v>126</v>
      </c>
      <c r="D86" s="29" t="s">
        <v>21</v>
      </c>
      <c r="E86" s="32">
        <f t="shared" si="16"/>
        <v>382.61640789473694</v>
      </c>
      <c r="F86" s="32">
        <v>38</v>
      </c>
      <c r="G86" s="32">
        <v>2</v>
      </c>
      <c r="H86" s="32">
        <f t="shared" si="13"/>
        <v>29078.847000000009</v>
      </c>
      <c r="I86" s="34"/>
      <c r="J86" s="29" t="s">
        <v>171</v>
      </c>
      <c r="K86" s="32">
        <v>7.0000000000000007E-2</v>
      </c>
      <c r="N86" s="8">
        <f t="shared" si="14"/>
        <v>29078.847000000005</v>
      </c>
    </row>
    <row r="87" spans="1:14" ht="42" customHeight="1" x14ac:dyDescent="0.25">
      <c r="A87" s="30">
        <v>82</v>
      </c>
      <c r="B87" s="31" t="s">
        <v>56</v>
      </c>
      <c r="C87" s="29" t="s">
        <v>126</v>
      </c>
      <c r="D87" s="29" t="s">
        <v>21</v>
      </c>
      <c r="E87" s="32">
        <f t="shared" si="16"/>
        <v>53.776984581818184</v>
      </c>
      <c r="F87" s="32">
        <v>25</v>
      </c>
      <c r="G87" s="32">
        <v>275</v>
      </c>
      <c r="H87" s="32">
        <f t="shared" si="13"/>
        <v>369716.76900000003</v>
      </c>
      <c r="I87" s="34"/>
      <c r="J87" s="29" t="s">
        <v>33</v>
      </c>
      <c r="K87" s="32">
        <v>0.89</v>
      </c>
      <c r="N87" s="8">
        <f t="shared" si="14"/>
        <v>369716.76900000003</v>
      </c>
    </row>
    <row r="88" spans="1:14" ht="39.75" customHeight="1" x14ac:dyDescent="0.25">
      <c r="A88" s="30">
        <v>83</v>
      </c>
      <c r="B88" s="31" t="s">
        <v>58</v>
      </c>
      <c r="C88" s="29" t="s">
        <v>126</v>
      </c>
      <c r="D88" s="29" t="s">
        <v>21</v>
      </c>
      <c r="E88" s="32">
        <f t="shared" ref="E88:E103" si="17">N88/F88/G88</f>
        <v>2.4402703369519241</v>
      </c>
      <c r="F88" s="32">
        <v>17023.2</v>
      </c>
      <c r="G88" s="32">
        <v>9</v>
      </c>
      <c r="H88" s="32">
        <f t="shared" si="13"/>
        <v>373870.89</v>
      </c>
      <c r="I88" s="34"/>
      <c r="J88" s="29" t="s">
        <v>59</v>
      </c>
      <c r="K88" s="32">
        <v>0.9</v>
      </c>
      <c r="N88" s="8">
        <f t="shared" si="14"/>
        <v>373870.89</v>
      </c>
    </row>
    <row r="89" spans="1:14" ht="37.5" customHeight="1" x14ac:dyDescent="0.25">
      <c r="A89" s="30">
        <v>84</v>
      </c>
      <c r="B89" s="31" t="s">
        <v>60</v>
      </c>
      <c r="C89" s="29" t="s">
        <v>126</v>
      </c>
      <c r="D89" s="29" t="s">
        <v>21</v>
      </c>
      <c r="E89" s="32">
        <f t="shared" si="17"/>
        <v>1.2762386281663869</v>
      </c>
      <c r="F89" s="32">
        <v>11624.9</v>
      </c>
      <c r="G89" s="32">
        <v>14</v>
      </c>
      <c r="H89" s="32">
        <f t="shared" si="13"/>
        <v>207706.05000000002</v>
      </c>
      <c r="I89" s="34"/>
      <c r="J89" s="29" t="s">
        <v>22</v>
      </c>
      <c r="K89" s="32">
        <v>0.5</v>
      </c>
      <c r="N89" s="8">
        <f t="shared" si="14"/>
        <v>207706.05000000002</v>
      </c>
    </row>
    <row r="90" spans="1:14" ht="40.5" customHeight="1" x14ac:dyDescent="0.25">
      <c r="A90" s="30">
        <v>85</v>
      </c>
      <c r="B90" s="31" t="s">
        <v>61</v>
      </c>
      <c r="C90" s="29" t="s">
        <v>126</v>
      </c>
      <c r="D90" s="29" t="s">
        <v>21</v>
      </c>
      <c r="E90" s="32">
        <f t="shared" si="17"/>
        <v>0.41094883826957657</v>
      </c>
      <c r="F90" s="32">
        <v>11624.9</v>
      </c>
      <c r="G90" s="32">
        <v>40</v>
      </c>
      <c r="H90" s="32">
        <f t="shared" si="13"/>
        <v>191089.56600000002</v>
      </c>
      <c r="I90" s="34"/>
      <c r="J90" s="29" t="s">
        <v>65</v>
      </c>
      <c r="K90" s="32">
        <v>0.46</v>
      </c>
      <c r="N90" s="8">
        <f t="shared" si="14"/>
        <v>191089.56600000002</v>
      </c>
    </row>
    <row r="91" spans="1:14" ht="36" customHeight="1" x14ac:dyDescent="0.25">
      <c r="A91" s="30">
        <v>86</v>
      </c>
      <c r="B91" s="31" t="s">
        <v>62</v>
      </c>
      <c r="C91" s="29" t="s">
        <v>126</v>
      </c>
      <c r="D91" s="29" t="s">
        <v>21</v>
      </c>
      <c r="E91" s="32">
        <f t="shared" si="17"/>
        <v>0.26275501168131493</v>
      </c>
      <c r="F91" s="32">
        <v>11624.9</v>
      </c>
      <c r="G91" s="32">
        <v>68</v>
      </c>
      <c r="H91" s="32">
        <f t="shared" si="13"/>
        <v>207706.05000000002</v>
      </c>
      <c r="I91" s="34"/>
      <c r="J91" s="29" t="s">
        <v>22</v>
      </c>
      <c r="K91" s="32">
        <v>0.5</v>
      </c>
      <c r="N91" s="8">
        <f t="shared" si="14"/>
        <v>207706.05000000002</v>
      </c>
    </row>
    <row r="92" spans="1:14" ht="36" customHeight="1" x14ac:dyDescent="0.25">
      <c r="A92" s="30">
        <v>87</v>
      </c>
      <c r="B92" s="31" t="s">
        <v>63</v>
      </c>
      <c r="C92" s="29" t="s">
        <v>126</v>
      </c>
      <c r="D92" s="29" t="s">
        <v>21</v>
      </c>
      <c r="E92" s="32">
        <f t="shared" si="17"/>
        <v>0.62535692780152941</v>
      </c>
      <c r="F92" s="32">
        <v>11624.9</v>
      </c>
      <c r="G92" s="32">
        <v>40</v>
      </c>
      <c r="H92" s="32">
        <f t="shared" si="13"/>
        <v>290788.46999999997</v>
      </c>
      <c r="I92" s="34"/>
      <c r="J92" s="29" t="s">
        <v>66</v>
      </c>
      <c r="K92" s="32">
        <v>0.7</v>
      </c>
      <c r="N92" s="8">
        <f t="shared" si="14"/>
        <v>290788.46999999997</v>
      </c>
    </row>
    <row r="93" spans="1:14" ht="54.75" customHeight="1" x14ac:dyDescent="0.25">
      <c r="A93" s="30">
        <v>88</v>
      </c>
      <c r="B93" s="31" t="s">
        <v>130</v>
      </c>
      <c r="C93" s="29" t="s">
        <v>126</v>
      </c>
      <c r="D93" s="29" t="s">
        <v>21</v>
      </c>
      <c r="E93" s="32">
        <f t="shared" si="17"/>
        <v>0.19852600882588239</v>
      </c>
      <c r="F93" s="32">
        <v>11624.9</v>
      </c>
      <c r="G93" s="32">
        <v>90</v>
      </c>
      <c r="H93" s="32">
        <f t="shared" si="13"/>
        <v>207706.05000000002</v>
      </c>
      <c r="I93" s="34"/>
      <c r="J93" s="29" t="s">
        <v>33</v>
      </c>
      <c r="K93" s="32">
        <v>0.5</v>
      </c>
      <c r="N93" s="8">
        <f t="shared" si="14"/>
        <v>207706.05000000002</v>
      </c>
    </row>
    <row r="94" spans="1:14" ht="32.25" customHeight="1" x14ac:dyDescent="0.25">
      <c r="A94" s="30">
        <v>89</v>
      </c>
      <c r="B94" s="31" t="s">
        <v>64</v>
      </c>
      <c r="C94" s="29" t="s">
        <v>126</v>
      </c>
      <c r="D94" s="29" t="s">
        <v>9</v>
      </c>
      <c r="E94" s="32">
        <f t="shared" si="17"/>
        <v>4.4429101604278074</v>
      </c>
      <c r="F94" s="32">
        <v>170</v>
      </c>
      <c r="G94" s="32">
        <v>275</v>
      </c>
      <c r="H94" s="32">
        <f t="shared" si="13"/>
        <v>207706.05000000002</v>
      </c>
      <c r="I94" s="34"/>
      <c r="J94" s="29" t="s">
        <v>33</v>
      </c>
      <c r="K94" s="32">
        <v>0.5</v>
      </c>
      <c r="N94" s="8">
        <f t="shared" si="14"/>
        <v>207706.05000000002</v>
      </c>
    </row>
    <row r="95" spans="1:14" ht="31.5" customHeight="1" x14ac:dyDescent="0.25">
      <c r="A95" s="30">
        <v>90</v>
      </c>
      <c r="B95" s="31" t="s">
        <v>67</v>
      </c>
      <c r="C95" s="29" t="s">
        <v>126</v>
      </c>
      <c r="D95" s="29" t="s">
        <v>21</v>
      </c>
      <c r="E95" s="32">
        <f t="shared" si="17"/>
        <v>0.11175209514998762</v>
      </c>
      <c r="F95" s="32">
        <v>11624.9</v>
      </c>
      <c r="G95" s="32">
        <v>275</v>
      </c>
      <c r="H95" s="32">
        <f t="shared" si="13"/>
        <v>357254.40600000002</v>
      </c>
      <c r="I95" s="34"/>
      <c r="J95" s="29" t="s">
        <v>33</v>
      </c>
      <c r="K95" s="32">
        <v>0.86</v>
      </c>
      <c r="N95" s="8">
        <f t="shared" si="14"/>
        <v>357254.40600000002</v>
      </c>
    </row>
    <row r="96" spans="1:14" ht="49.5" customHeight="1" x14ac:dyDescent="0.25">
      <c r="A96" s="30">
        <v>91</v>
      </c>
      <c r="B96" s="31" t="s">
        <v>131</v>
      </c>
      <c r="C96" s="29" t="s">
        <v>126</v>
      </c>
      <c r="D96" s="29" t="s">
        <v>21</v>
      </c>
      <c r="E96" s="32">
        <f t="shared" si="17"/>
        <v>0.12904190573682359</v>
      </c>
      <c r="F96" s="32">
        <v>11624.9</v>
      </c>
      <c r="G96" s="32">
        <v>180</v>
      </c>
      <c r="H96" s="32">
        <f t="shared" si="13"/>
        <v>270017.86500000011</v>
      </c>
      <c r="I96" s="34"/>
      <c r="J96" s="29" t="s">
        <v>33</v>
      </c>
      <c r="K96" s="32">
        <v>0.65</v>
      </c>
      <c r="N96" s="8">
        <f t="shared" si="14"/>
        <v>270017.86500000005</v>
      </c>
    </row>
    <row r="97" spans="1:14" ht="26.25" customHeight="1" x14ac:dyDescent="0.25">
      <c r="A97" s="30">
        <v>92</v>
      </c>
      <c r="B97" s="31" t="s">
        <v>68</v>
      </c>
      <c r="C97" s="29" t="s">
        <v>126</v>
      </c>
      <c r="D97" s="29" t="s">
        <v>21</v>
      </c>
      <c r="E97" s="32">
        <f t="shared" si="17"/>
        <v>4.6458682897453549</v>
      </c>
      <c r="F97" s="32">
        <v>5812</v>
      </c>
      <c r="G97" s="32">
        <v>10</v>
      </c>
      <c r="H97" s="32">
        <f t="shared" si="13"/>
        <v>270017.86499999999</v>
      </c>
      <c r="I97" s="34"/>
      <c r="J97" s="29" t="s">
        <v>139</v>
      </c>
      <c r="K97" s="32">
        <v>0.65</v>
      </c>
      <c r="N97" s="8">
        <f t="shared" si="14"/>
        <v>270017.86500000005</v>
      </c>
    </row>
    <row r="98" spans="1:14" ht="35.25" customHeight="1" x14ac:dyDescent="0.25">
      <c r="A98" s="30">
        <v>93</v>
      </c>
      <c r="B98" s="31" t="s">
        <v>69</v>
      </c>
      <c r="C98" s="29" t="s">
        <v>126</v>
      </c>
      <c r="D98" s="29" t="s">
        <v>9</v>
      </c>
      <c r="E98" s="32">
        <f t="shared" si="17"/>
        <v>8.8858203208556148</v>
      </c>
      <c r="F98" s="32">
        <v>170</v>
      </c>
      <c r="G98" s="32">
        <v>275</v>
      </c>
      <c r="H98" s="32">
        <f t="shared" si="13"/>
        <v>415412.10000000003</v>
      </c>
      <c r="I98" s="34"/>
      <c r="J98" s="29" t="s">
        <v>33</v>
      </c>
      <c r="K98" s="32">
        <v>1</v>
      </c>
      <c r="N98" s="8">
        <f t="shared" si="14"/>
        <v>415412.10000000003</v>
      </c>
    </row>
    <row r="99" spans="1:14" ht="31.5" x14ac:dyDescent="0.25">
      <c r="A99" s="30">
        <v>94</v>
      </c>
      <c r="B99" s="31" t="s">
        <v>70</v>
      </c>
      <c r="C99" s="29" t="s">
        <v>126</v>
      </c>
      <c r="D99" s="29" t="s">
        <v>21</v>
      </c>
      <c r="E99" s="32">
        <f t="shared" si="17"/>
        <v>6.8727272727272734E-2</v>
      </c>
      <c r="F99" s="32">
        <v>46156.9</v>
      </c>
      <c r="G99" s="32">
        <v>275</v>
      </c>
      <c r="H99" s="32">
        <f t="shared" si="13"/>
        <v>872365.41</v>
      </c>
      <c r="I99" s="34"/>
      <c r="J99" s="29" t="s">
        <v>33</v>
      </c>
      <c r="K99" s="32">
        <v>2.1</v>
      </c>
      <c r="N99" s="8">
        <f t="shared" si="14"/>
        <v>872365.41000000015</v>
      </c>
    </row>
    <row r="100" spans="1:14" ht="30" x14ac:dyDescent="0.25">
      <c r="A100" s="30">
        <v>95</v>
      </c>
      <c r="B100" s="31" t="s">
        <v>120</v>
      </c>
      <c r="C100" s="29" t="s">
        <v>11</v>
      </c>
      <c r="D100" s="29" t="s">
        <v>8</v>
      </c>
      <c r="E100" s="32">
        <f t="shared" si="17"/>
        <v>6750.4466250000005</v>
      </c>
      <c r="F100" s="32">
        <v>24</v>
      </c>
      <c r="G100" s="32">
        <v>1</v>
      </c>
      <c r="H100" s="32">
        <f t="shared" ref="H100" si="18">E100*F100*G100</f>
        <v>162010.71900000001</v>
      </c>
      <c r="I100" s="34"/>
      <c r="J100" s="29" t="s">
        <v>170</v>
      </c>
      <c r="K100" s="32">
        <v>0.39</v>
      </c>
      <c r="N100" s="8">
        <f t="shared" ref="N100" si="19">K100*9*46156.9</f>
        <v>162010.71900000001</v>
      </c>
    </row>
    <row r="101" spans="1:14" ht="78.75" x14ac:dyDescent="0.25">
      <c r="A101" s="30">
        <v>96</v>
      </c>
      <c r="B101" s="31" t="s">
        <v>71</v>
      </c>
      <c r="C101" s="29" t="s">
        <v>126</v>
      </c>
      <c r="D101" s="29" t="s">
        <v>9</v>
      </c>
      <c r="E101" s="32">
        <f t="shared" si="17"/>
        <v>1.71</v>
      </c>
      <c r="F101" s="32">
        <v>46156.9</v>
      </c>
      <c r="G101" s="32">
        <v>9</v>
      </c>
      <c r="H101" s="32">
        <f t="shared" si="13"/>
        <v>710354.69099999999</v>
      </c>
      <c r="I101" s="34"/>
      <c r="J101" s="29" t="s">
        <v>20</v>
      </c>
      <c r="K101" s="32">
        <v>1.71</v>
      </c>
      <c r="N101" s="8">
        <f t="shared" si="14"/>
        <v>710354.69099999999</v>
      </c>
    </row>
    <row r="102" spans="1:14" ht="123.75" customHeight="1" x14ac:dyDescent="0.25">
      <c r="A102" s="30">
        <v>97</v>
      </c>
      <c r="B102" s="31" t="s">
        <v>72</v>
      </c>
      <c r="C102" s="29" t="s">
        <v>126</v>
      </c>
      <c r="D102" s="29" t="s">
        <v>21</v>
      </c>
      <c r="E102" s="32">
        <f t="shared" si="17"/>
        <v>0.55000000000000004</v>
      </c>
      <c r="F102" s="32">
        <v>46156.9</v>
      </c>
      <c r="G102" s="32">
        <v>9</v>
      </c>
      <c r="H102" s="32">
        <f t="shared" si="13"/>
        <v>228476.65500000003</v>
      </c>
      <c r="I102" s="34"/>
      <c r="J102" s="43" t="s">
        <v>75</v>
      </c>
      <c r="K102" s="32">
        <v>0.55000000000000004</v>
      </c>
      <c r="N102" s="8">
        <f t="shared" si="14"/>
        <v>228476.65500000003</v>
      </c>
    </row>
    <row r="103" spans="1:14" ht="47.25" x14ac:dyDescent="0.25">
      <c r="A103" s="30">
        <v>98</v>
      </c>
      <c r="B103" s="31" t="s">
        <v>73</v>
      </c>
      <c r="C103" s="29" t="s">
        <v>11</v>
      </c>
      <c r="D103" s="29" t="s">
        <v>21</v>
      </c>
      <c r="E103" s="32">
        <f t="shared" si="17"/>
        <v>0.10832727272727273</v>
      </c>
      <c r="F103" s="32">
        <v>46156.9</v>
      </c>
      <c r="G103" s="32">
        <v>275</v>
      </c>
      <c r="H103" s="32">
        <f t="shared" si="13"/>
        <v>1375014.0510000002</v>
      </c>
      <c r="I103" s="34"/>
      <c r="J103" s="29" t="s">
        <v>20</v>
      </c>
      <c r="K103" s="32">
        <v>3.31</v>
      </c>
      <c r="N103" s="8">
        <f t="shared" si="14"/>
        <v>1375014.051</v>
      </c>
    </row>
    <row r="104" spans="1:14" ht="63" x14ac:dyDescent="0.25">
      <c r="A104" s="30">
        <v>99</v>
      </c>
      <c r="B104" s="31" t="s">
        <v>74</v>
      </c>
      <c r="C104" s="29" t="s">
        <v>11</v>
      </c>
      <c r="D104" s="29" t="s">
        <v>21</v>
      </c>
      <c r="E104" s="32">
        <v>0.12</v>
      </c>
      <c r="F104" s="32">
        <v>46156.9</v>
      </c>
      <c r="G104" s="32">
        <v>3</v>
      </c>
      <c r="H104" s="32">
        <f t="shared" si="13"/>
        <v>16616.483999999997</v>
      </c>
      <c r="I104" s="34"/>
      <c r="J104" s="29" t="s">
        <v>158</v>
      </c>
      <c r="K104" s="32">
        <v>0.04</v>
      </c>
      <c r="N104" s="8">
        <f t="shared" si="14"/>
        <v>16616.484</v>
      </c>
    </row>
    <row r="105" spans="1:14" ht="30" x14ac:dyDescent="0.25">
      <c r="A105" s="30">
        <v>100</v>
      </c>
      <c r="B105" s="31" t="s">
        <v>103</v>
      </c>
      <c r="C105" s="29" t="s">
        <v>11</v>
      </c>
      <c r="D105" s="29" t="s">
        <v>9</v>
      </c>
      <c r="E105" s="32">
        <v>4250</v>
      </c>
      <c r="F105" s="32">
        <v>6</v>
      </c>
      <c r="G105" s="32">
        <v>1</v>
      </c>
      <c r="H105" s="32">
        <f t="shared" si="13"/>
        <v>25500</v>
      </c>
      <c r="I105" s="34"/>
      <c r="J105" s="38" t="s">
        <v>167</v>
      </c>
      <c r="K105" s="32"/>
      <c r="N105" s="8">
        <f t="shared" si="14"/>
        <v>0</v>
      </c>
    </row>
    <row r="106" spans="1:14" ht="30" x14ac:dyDescent="0.25">
      <c r="A106" s="30">
        <v>101</v>
      </c>
      <c r="B106" s="31" t="s">
        <v>104</v>
      </c>
      <c r="C106" s="29" t="s">
        <v>11</v>
      </c>
      <c r="D106" s="29" t="s">
        <v>9</v>
      </c>
      <c r="E106" s="32">
        <v>7850</v>
      </c>
      <c r="F106" s="32">
        <v>6</v>
      </c>
      <c r="G106" s="32">
        <v>1</v>
      </c>
      <c r="H106" s="32">
        <f t="shared" si="13"/>
        <v>47100</v>
      </c>
      <c r="I106" s="34"/>
      <c r="J106" s="38" t="s">
        <v>167</v>
      </c>
      <c r="K106" s="32"/>
      <c r="N106" s="8">
        <f t="shared" si="14"/>
        <v>0</v>
      </c>
    </row>
    <row r="107" spans="1:14" ht="30" x14ac:dyDescent="0.25">
      <c r="A107" s="30">
        <v>102</v>
      </c>
      <c r="B107" s="31" t="s">
        <v>107</v>
      </c>
      <c r="C107" s="29" t="s">
        <v>126</v>
      </c>
      <c r="D107" s="29" t="s">
        <v>9</v>
      </c>
      <c r="E107" s="32">
        <v>850</v>
      </c>
      <c r="F107" s="32">
        <v>35</v>
      </c>
      <c r="G107" s="32">
        <v>1</v>
      </c>
      <c r="H107" s="32">
        <f t="shared" si="13"/>
        <v>29750</v>
      </c>
      <c r="I107" s="34"/>
      <c r="J107" s="38" t="s">
        <v>172</v>
      </c>
      <c r="K107" s="32"/>
      <c r="N107" s="8">
        <f t="shared" si="14"/>
        <v>0</v>
      </c>
    </row>
    <row r="108" spans="1:14" ht="30" x14ac:dyDescent="0.25">
      <c r="A108" s="45">
        <v>103</v>
      </c>
      <c r="B108" s="55" t="s">
        <v>105</v>
      </c>
      <c r="C108" s="56" t="s">
        <v>11</v>
      </c>
      <c r="D108" s="56" t="s">
        <v>8</v>
      </c>
      <c r="E108" s="36">
        <v>1350</v>
      </c>
      <c r="F108" s="36">
        <v>44</v>
      </c>
      <c r="G108" s="36">
        <v>1</v>
      </c>
      <c r="H108" s="36">
        <f t="shared" si="13"/>
        <v>59400</v>
      </c>
      <c r="I108" s="34"/>
      <c r="J108" s="38" t="s">
        <v>172</v>
      </c>
      <c r="K108" s="36"/>
      <c r="N108" s="8">
        <f>K108*9*46156.9</f>
        <v>0</v>
      </c>
    </row>
    <row r="109" spans="1:14" ht="15" x14ac:dyDescent="0.25">
      <c r="A109" s="30"/>
      <c r="B109" s="60" t="s">
        <v>3</v>
      </c>
      <c r="C109" s="60"/>
      <c r="D109" s="60"/>
      <c r="E109" s="60"/>
      <c r="F109" s="60"/>
      <c r="G109" s="60"/>
      <c r="H109" s="40">
        <f>SUM(H1:H108)</f>
        <v>18096679.263000004</v>
      </c>
      <c r="I109" s="30"/>
      <c r="J109" s="30"/>
      <c r="K109" s="40">
        <f>SUM(K6:K108)</f>
        <v>41.46</v>
      </c>
      <c r="N109" s="15"/>
    </row>
    <row r="110" spans="1:14" s="54" customFormat="1" ht="15" x14ac:dyDescent="0.25">
      <c r="A110" s="51"/>
      <c r="B110" s="51"/>
      <c r="C110" s="51"/>
      <c r="D110" s="51"/>
      <c r="E110" s="51"/>
      <c r="F110" s="51"/>
      <c r="G110" s="51"/>
      <c r="H110" s="44"/>
      <c r="I110" s="51"/>
      <c r="J110" s="51"/>
      <c r="K110" s="44"/>
      <c r="L110" s="52"/>
      <c r="M110" s="52"/>
      <c r="N110" s="53"/>
    </row>
    <row r="111" spans="1:14" s="54" customFormat="1" ht="15" x14ac:dyDescent="0.25">
      <c r="A111" s="51"/>
      <c r="B111" s="66" t="s">
        <v>173</v>
      </c>
      <c r="C111" s="66"/>
      <c r="D111" s="66"/>
      <c r="E111" s="66"/>
      <c r="F111" s="66" t="s">
        <v>174</v>
      </c>
      <c r="G111" s="51"/>
      <c r="H111" s="44"/>
      <c r="I111" s="51"/>
      <c r="J111" s="51"/>
      <c r="K111" s="44"/>
      <c r="L111" s="52"/>
      <c r="M111" s="52"/>
      <c r="N111" s="53"/>
    </row>
    <row r="112" spans="1:14" s="54" customFormat="1" ht="15" x14ac:dyDescent="0.25">
      <c r="A112" s="51"/>
      <c r="B112" s="51"/>
      <c r="C112" s="51"/>
      <c r="D112" s="51"/>
      <c r="E112" s="51"/>
      <c r="F112" s="51"/>
      <c r="G112" s="51"/>
      <c r="H112" s="44"/>
      <c r="I112" s="51"/>
      <c r="J112" s="51"/>
      <c r="K112" s="44"/>
      <c r="L112" s="52"/>
      <c r="M112" s="52"/>
      <c r="N112" s="53"/>
    </row>
    <row r="113" spans="1:14" s="54" customFormat="1" ht="15" x14ac:dyDescent="0.25">
      <c r="A113" s="51"/>
      <c r="B113" s="51"/>
      <c r="C113" s="51"/>
      <c r="D113" s="51"/>
      <c r="E113" s="51"/>
      <c r="F113" s="51"/>
      <c r="G113" s="51"/>
      <c r="H113" s="44"/>
      <c r="I113" s="51"/>
      <c r="J113" s="51"/>
      <c r="K113" s="44"/>
      <c r="L113" s="52"/>
      <c r="M113" s="52"/>
      <c r="N113" s="53"/>
    </row>
    <row r="114" spans="1:14" ht="15" x14ac:dyDescent="0.25">
      <c r="A114" s="46"/>
      <c r="B114" s="47"/>
      <c r="C114" s="48"/>
      <c r="D114" s="48"/>
      <c r="E114" s="48"/>
      <c r="F114" s="48"/>
      <c r="G114" s="49"/>
      <c r="H114" s="50"/>
      <c r="I114" s="34"/>
      <c r="J114" s="46"/>
      <c r="K114" s="44"/>
      <c r="N114" s="16"/>
    </row>
    <row r="115" spans="1:14" ht="31.5" customHeight="1" x14ac:dyDescent="0.25">
      <c r="A115" s="30"/>
      <c r="B115" s="61" t="s">
        <v>4</v>
      </c>
      <c r="C115" s="62"/>
      <c r="D115" s="62"/>
      <c r="E115" s="62"/>
      <c r="F115" s="62"/>
      <c r="G115" s="63"/>
      <c r="H115" s="41"/>
      <c r="I115" s="34"/>
      <c r="J115" s="30"/>
      <c r="N115" s="10"/>
    </row>
    <row r="116" spans="1:14" ht="15" x14ac:dyDescent="0.25">
      <c r="A116" s="30"/>
      <c r="B116" s="61" t="s">
        <v>5</v>
      </c>
      <c r="C116" s="62"/>
      <c r="D116" s="62"/>
      <c r="E116" s="62"/>
      <c r="F116" s="62"/>
      <c r="G116" s="63"/>
      <c r="H116" s="40"/>
      <c r="I116" s="34"/>
      <c r="J116" s="30"/>
      <c r="K116" s="30"/>
      <c r="N116" s="10"/>
    </row>
    <row r="117" spans="1:14" x14ac:dyDescent="0.25">
      <c r="H117" s="24">
        <v>41.46</v>
      </c>
      <c r="K117" s="30"/>
      <c r="N117" s="10"/>
    </row>
    <row r="118" spans="1:14" x14ac:dyDescent="0.25">
      <c r="H118" s="24">
        <f>41.46*46156.9*9</f>
        <v>17222985.666000001</v>
      </c>
      <c r="K118" s="24">
        <f>K109*9*46156.9</f>
        <v>17222985.666000001</v>
      </c>
      <c r="N118" s="10"/>
    </row>
    <row r="119" spans="1:14" x14ac:dyDescent="0.25">
      <c r="N119" s="10"/>
    </row>
    <row r="120" spans="1:14" x14ac:dyDescent="0.25">
      <c r="N120" s="5">
        <f>SUM(N6:N6)</f>
        <v>818361.83700000006</v>
      </c>
    </row>
    <row r="121" spans="1:14" x14ac:dyDescent="0.25">
      <c r="N121" s="3"/>
    </row>
    <row r="122" spans="1:14" x14ac:dyDescent="0.25">
      <c r="N122" s="17">
        <f>SUM(N6:N108)</f>
        <v>17222985.666000001</v>
      </c>
    </row>
    <row r="123" spans="1:14" x14ac:dyDescent="0.25">
      <c r="N123" s="4"/>
    </row>
    <row r="128" spans="1:14" ht="49.5" customHeight="1" x14ac:dyDescent="0.25"/>
    <row r="129" ht="59.25" customHeight="1" x14ac:dyDescent="0.25"/>
  </sheetData>
  <mergeCells count="19">
    <mergeCell ref="B116:G116"/>
    <mergeCell ref="S2:T2"/>
    <mergeCell ref="S3:T3"/>
    <mergeCell ref="A4:K4"/>
    <mergeCell ref="A5:B5"/>
    <mergeCell ref="K29:K30"/>
    <mergeCell ref="K32:K33"/>
    <mergeCell ref="K37:K38"/>
    <mergeCell ref="K42:K44"/>
    <mergeCell ref="K51:K67"/>
    <mergeCell ref="K14:K18"/>
    <mergeCell ref="K7:K8"/>
    <mergeCell ref="K48:K49"/>
    <mergeCell ref="K72:K77"/>
    <mergeCell ref="K21:K22"/>
    <mergeCell ref="K23:K25"/>
    <mergeCell ref="K26:K27"/>
    <mergeCell ref="B109:G109"/>
    <mergeCell ref="B115:G115"/>
  </mergeCells>
  <phoneticPr fontId="0" type="noConversion"/>
  <dataValidations count="1">
    <dataValidation type="list" allowBlank="1" showInputMessage="1" showErrorMessage="1" sqref="P2:Q2 B6:D108">
      <formula1>Справочник_работ_и_услуг</formula1>
    </dataValidation>
  </dataValidations>
  <pageMargins left="0.70866141732283472" right="0.19685039370078741" top="0.19685039370078741" bottom="0.19685039370078741" header="0.31496062992125984" footer="0.31496062992125984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М-4</vt:lpstr>
      <vt:lpstr>'М-4'!Область_печати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2016-10-05T09:35:32Z</cp:lastPrinted>
  <dcterms:created xsi:type="dcterms:W3CDTF">2006-09-16T00:00:00Z</dcterms:created>
  <dcterms:modified xsi:type="dcterms:W3CDTF">2018-04-20T12:32:16Z</dcterms:modified>
</cp:coreProperties>
</file>